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er\Documents\"/>
    </mc:Choice>
  </mc:AlternateContent>
  <xr:revisionPtr revIDLastSave="0" documentId="13_ncr:1_{5D8C366E-2E2A-4B99-9AE4-5D097F8E612F}" xr6:coauthVersionLast="46" xr6:coauthVersionMax="46" xr10:uidLastSave="{00000000-0000-0000-0000-000000000000}"/>
  <bookViews>
    <workbookView xWindow="4320" yWindow="8535" windowWidth="18480" windowHeight="141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11" i="1"/>
  <c r="E10" i="1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0" i="1"/>
  <c r="C11" i="1" l="1"/>
  <c r="M11" i="1" s="1"/>
  <c r="C12" i="1"/>
  <c r="M12" i="1" s="1"/>
  <c r="C13" i="1"/>
  <c r="M13" i="1" s="1"/>
  <c r="C14" i="1"/>
  <c r="M14" i="1" s="1"/>
  <c r="C15" i="1"/>
  <c r="M15" i="1" s="1"/>
  <c r="C16" i="1"/>
  <c r="M16" i="1" s="1"/>
  <c r="C17" i="1"/>
  <c r="M17" i="1" s="1"/>
  <c r="C18" i="1"/>
  <c r="M18" i="1" s="1"/>
  <c r="C19" i="1"/>
  <c r="M19" i="1" s="1"/>
  <c r="C20" i="1"/>
  <c r="M20" i="1" s="1"/>
  <c r="C21" i="1"/>
  <c r="M21" i="1" s="1"/>
  <c r="C22" i="1"/>
  <c r="M22" i="1" s="1"/>
  <c r="C23" i="1"/>
  <c r="M23" i="1" s="1"/>
  <c r="C24" i="1"/>
  <c r="M24" i="1" s="1"/>
  <c r="C25" i="1"/>
  <c r="M25" i="1" s="1"/>
  <c r="C26" i="1"/>
  <c r="M26" i="1" s="1"/>
  <c r="C27" i="1"/>
  <c r="M27" i="1" s="1"/>
  <c r="C28" i="1"/>
  <c r="M28" i="1" s="1"/>
  <c r="C29" i="1"/>
  <c r="M29" i="1" s="1"/>
  <c r="C30" i="1"/>
  <c r="M30" i="1" s="1"/>
  <c r="C31" i="1"/>
  <c r="M31" i="1" s="1"/>
  <c r="C32" i="1"/>
  <c r="M32" i="1" s="1"/>
  <c r="C33" i="1"/>
  <c r="M33" i="1" s="1"/>
  <c r="C34" i="1"/>
  <c r="M34" i="1" s="1"/>
  <c r="C35" i="1"/>
  <c r="M35" i="1" s="1"/>
  <c r="C36" i="1"/>
  <c r="M36" i="1" s="1"/>
  <c r="C37" i="1"/>
  <c r="M37" i="1" s="1"/>
  <c r="C10" i="1"/>
  <c r="M10" i="1" s="1"/>
  <c r="J31" i="1" l="1"/>
  <c r="K31" i="1" s="1"/>
  <c r="L31" i="1"/>
  <c r="L18" i="1"/>
  <c r="J18" i="1"/>
  <c r="K18" i="1" s="1"/>
  <c r="L10" i="1"/>
  <c r="J10" i="1"/>
  <c r="K10" i="1" s="1"/>
  <c r="L26" i="1"/>
  <c r="J26" i="1"/>
  <c r="K26" i="1" s="1"/>
  <c r="L33" i="1"/>
  <c r="J33" i="1"/>
  <c r="K33" i="1" s="1"/>
  <c r="L32" i="1"/>
  <c r="J32" i="1"/>
  <c r="K32" i="1" s="1"/>
  <c r="L23" i="1"/>
  <c r="J23" i="1"/>
  <c r="K23" i="1" s="1"/>
  <c r="J30" i="1"/>
  <c r="K30" i="1" s="1"/>
  <c r="L30" i="1"/>
  <c r="L29" i="1"/>
  <c r="J29" i="1"/>
  <c r="K29" i="1" s="1"/>
  <c r="J21" i="1"/>
  <c r="K21" i="1" s="1"/>
  <c r="L21" i="1"/>
  <c r="L13" i="1"/>
  <c r="J13" i="1"/>
  <c r="K13" i="1" s="1"/>
  <c r="L25" i="1"/>
  <c r="J25" i="1"/>
  <c r="K25" i="1" s="1"/>
  <c r="J16" i="1"/>
  <c r="K16" i="1" s="1"/>
  <c r="L16" i="1"/>
  <c r="L22" i="1"/>
  <c r="J22" i="1"/>
  <c r="K22" i="1" s="1"/>
  <c r="L20" i="1"/>
  <c r="J20" i="1"/>
  <c r="K20" i="1" s="1"/>
  <c r="L12" i="1"/>
  <c r="J12" i="1"/>
  <c r="K12" i="1" s="1"/>
  <c r="J34" i="1"/>
  <c r="K34" i="1" s="1"/>
  <c r="L34" i="1"/>
  <c r="L17" i="1"/>
  <c r="J17" i="1"/>
  <c r="K17" i="1" s="1"/>
  <c r="J24" i="1"/>
  <c r="K24" i="1" s="1"/>
  <c r="L24" i="1"/>
  <c r="L15" i="1"/>
  <c r="J15" i="1"/>
  <c r="K15" i="1" s="1"/>
  <c r="J14" i="1"/>
  <c r="K14" i="1" s="1"/>
  <c r="L14" i="1"/>
  <c r="L37" i="1"/>
  <c r="J37" i="1"/>
  <c r="K37" i="1" s="1"/>
  <c r="L36" i="1"/>
  <c r="J36" i="1"/>
  <c r="K36" i="1" s="1"/>
  <c r="L28" i="1"/>
  <c r="J28" i="1"/>
  <c r="K28" i="1" s="1"/>
  <c r="L35" i="1"/>
  <c r="J35" i="1"/>
  <c r="K35" i="1" s="1"/>
  <c r="L27" i="1"/>
  <c r="J27" i="1"/>
  <c r="K27" i="1" s="1"/>
  <c r="L19" i="1"/>
  <c r="J19" i="1"/>
  <c r="K19" i="1" s="1"/>
  <c r="L11" i="1"/>
  <c r="J11" i="1"/>
  <c r="K11" i="1" s="1"/>
</calcChain>
</file>

<file path=xl/sharedStrings.xml><?xml version="1.0" encoding="utf-8"?>
<sst xmlns="http://schemas.openxmlformats.org/spreadsheetml/2006/main" count="63" uniqueCount="60">
  <si>
    <t>Albany</t>
  </si>
  <si>
    <t>Astoria</t>
  </si>
  <si>
    <t>Baker City</t>
  </si>
  <si>
    <t>Bend</t>
  </si>
  <si>
    <t>Burns</t>
  </si>
  <si>
    <t>Coos Bay</t>
  </si>
  <si>
    <t>Corvallis</t>
  </si>
  <si>
    <t>Florence</t>
  </si>
  <si>
    <t>Forest Grove</t>
  </si>
  <si>
    <t>Grants Pass</t>
  </si>
  <si>
    <t>Klamath Falls</t>
  </si>
  <si>
    <t>La Grande</t>
  </si>
  <si>
    <t>McMinnville</t>
  </si>
  <si>
    <t>Medford</t>
  </si>
  <si>
    <t>Newberg</t>
  </si>
  <si>
    <t>Newport</t>
  </si>
  <si>
    <t>Ontario</t>
  </si>
  <si>
    <t>Pendleton</t>
  </si>
  <si>
    <t>Portland</t>
  </si>
  <si>
    <t>Redmond</t>
  </si>
  <si>
    <t>Roseburg</t>
  </si>
  <si>
    <t>Salem</t>
  </si>
  <si>
    <t>The Dalles</t>
  </si>
  <si>
    <t>Tillamook</t>
  </si>
  <si>
    <t>Woodburn</t>
  </si>
  <si>
    <t>Ashland</t>
  </si>
  <si>
    <t>Gresham</t>
  </si>
  <si>
    <t>Springfield</t>
  </si>
  <si>
    <t>Miles</t>
  </si>
  <si>
    <t>RT</t>
  </si>
  <si>
    <t>Motor Pool</t>
  </si>
  <si>
    <t>Enterprise</t>
  </si>
  <si>
    <t>Personal</t>
  </si>
  <si>
    <t>Car Cost</t>
  </si>
  <si>
    <t>Car Travel Within Oregon</t>
  </si>
  <si>
    <t xml:space="preserve">Motorpool &amp; Rental Cars </t>
  </si>
  <si>
    <t>Gas Included</t>
  </si>
  <si>
    <t>Gas Add'l</t>
  </si>
  <si>
    <t>Add'l Cost</t>
  </si>
  <si>
    <t>Full Size Sedan</t>
  </si>
  <si>
    <t>Per Day/Fees Included*</t>
  </si>
  <si>
    <t>*Weekly rate for rental car is for a 5-day period</t>
  </si>
  <si>
    <t>Destination City</t>
  </si>
  <si>
    <t>Rental Car</t>
  </si>
  <si>
    <t xml:space="preserve">per mile </t>
  </si>
  <si>
    <t>Rental</t>
  </si>
  <si>
    <t>Car Tax &amp;</t>
  </si>
  <si>
    <t xml:space="preserve">Fees </t>
  </si>
  <si>
    <t># of Days</t>
  </si>
  <si>
    <t>RATES</t>
  </si>
  <si>
    <t>(Est)</t>
  </si>
  <si>
    <t>Per Gallon</t>
  </si>
  <si>
    <t>$ Savings Personal Car Cost vs. Rental</t>
  </si>
  <si>
    <t>per mile</t>
  </si>
  <si>
    <t>Est</t>
  </si>
  <si>
    <t>MPG</t>
  </si>
  <si>
    <t>Gas $ this Destination</t>
  </si>
  <si>
    <t>Rental Car Gas Cost</t>
  </si>
  <si>
    <t>fee/fuel</t>
  </si>
  <si>
    <t>as of 3/22/2021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</si>
</sst>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64" fontId="0" fillId="0" borderId="0" xfId="0" applyNumberForma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ill="1"/>
    <xf numFmtId="0" fontId="2" fillId="3" borderId="1" xfId="0" applyFont="1" applyFill="1" applyBorder="1" applyAlignment="1">
      <alignment horizontal="center"/>
    </xf>
    <xf numFmtId="0" fontId="0" fillId="2" borderId="0" xfId="0" applyFill="1" applyBorder="1"/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1" applyNumberFormat="1" applyFont="1" applyBorder="1" applyAlignment="1">
      <alignment horizontal="right"/>
    </xf>
    <xf numFmtId="164" fontId="0" fillId="0" borderId="1" xfId="0" applyNumberFormat="1" applyBorder="1"/>
    <xf numFmtId="0" fontId="0" fillId="0" borderId="1" xfId="0" applyFill="1" applyBorder="1"/>
    <xf numFmtId="164" fontId="0" fillId="0" borderId="1" xfId="1" applyNumberFormat="1" applyFont="1" applyFill="1" applyBorder="1" applyAlignment="1">
      <alignment horizontal="right"/>
    </xf>
    <xf numFmtId="164" fontId="0" fillId="0" borderId="1" xfId="0" applyNumberForma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right"/>
    </xf>
    <xf numFmtId="9" fontId="2" fillId="2" borderId="1" xfId="2" applyFont="1" applyFill="1" applyBorder="1" applyAlignment="1">
      <alignment horizontal="right"/>
    </xf>
    <xf numFmtId="0" fontId="2" fillId="3" borderId="13" xfId="0" applyFont="1" applyFill="1" applyBorder="1"/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164" fontId="2" fillId="2" borderId="12" xfId="1" applyNumberFormat="1" applyFont="1" applyFill="1" applyBorder="1" applyAlignment="1">
      <alignment horizontal="right"/>
    </xf>
    <xf numFmtId="1" fontId="2" fillId="2" borderId="12" xfId="1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right"/>
    </xf>
    <xf numFmtId="164" fontId="0" fillId="0" borderId="0" xfId="0" applyNumberForma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workbookViewId="0">
      <selection activeCell="F9" sqref="F9"/>
    </sheetView>
  </sheetViews>
  <sheetFormatPr defaultRowHeight="15" x14ac:dyDescent="0.25"/>
  <cols>
    <col min="1" max="1" width="19.140625" customWidth="1"/>
    <col min="2" max="2" width="8" customWidth="1"/>
    <col min="3" max="3" width="10" customWidth="1"/>
    <col min="4" max="4" width="11.28515625" customWidth="1"/>
    <col min="5" max="5" width="12.140625" customWidth="1"/>
    <col min="6" max="6" width="10.140625" bestFit="1" customWidth="1"/>
    <col min="8" max="8" width="11.28515625" customWidth="1"/>
    <col min="9" max="9" width="9.140625" customWidth="1"/>
    <col min="10" max="10" width="10.42578125" customWidth="1"/>
    <col min="11" max="11" width="10.28515625" customWidth="1"/>
    <col min="13" max="13" width="9.7109375" customWidth="1"/>
  </cols>
  <sheetData>
    <row r="1" spans="1:14" x14ac:dyDescent="0.25">
      <c r="A1" s="1" t="s">
        <v>34</v>
      </c>
    </row>
    <row r="2" spans="1:14" ht="15" customHeight="1" x14ac:dyDescent="0.25">
      <c r="A2" s="1" t="s">
        <v>39</v>
      </c>
      <c r="F2" s="2"/>
    </row>
    <row r="3" spans="1:14" ht="15" customHeight="1" x14ac:dyDescent="0.25">
      <c r="A3" s="1" t="s">
        <v>59</v>
      </c>
      <c r="G3" s="3"/>
    </row>
    <row r="4" spans="1:14" ht="15" customHeight="1" x14ac:dyDescent="0.25">
      <c r="A4" s="1"/>
      <c r="G4" s="4"/>
    </row>
    <row r="5" spans="1:14" ht="15" customHeight="1" x14ac:dyDescent="0.25">
      <c r="A5" s="41" t="s">
        <v>42</v>
      </c>
      <c r="B5" s="8" t="s">
        <v>28</v>
      </c>
      <c r="C5" s="11" t="s">
        <v>32</v>
      </c>
      <c r="D5" s="11" t="s">
        <v>30</v>
      </c>
      <c r="E5" s="44" t="s">
        <v>35</v>
      </c>
      <c r="F5" s="45"/>
      <c r="G5" s="19" t="s">
        <v>45</v>
      </c>
      <c r="H5" s="32" t="s">
        <v>56</v>
      </c>
      <c r="I5" s="33"/>
      <c r="J5" s="51" t="s">
        <v>52</v>
      </c>
      <c r="K5" s="51"/>
      <c r="L5" s="51"/>
      <c r="M5" s="52"/>
    </row>
    <row r="6" spans="1:14" ht="15" customHeight="1" x14ac:dyDescent="0.25">
      <c r="A6" s="42"/>
      <c r="B6" s="9" t="s">
        <v>29</v>
      </c>
      <c r="C6" s="12" t="s">
        <v>33</v>
      </c>
      <c r="D6" s="12" t="s">
        <v>53</v>
      </c>
      <c r="E6" s="46" t="s">
        <v>40</v>
      </c>
      <c r="F6" s="47"/>
      <c r="G6" s="18" t="s">
        <v>46</v>
      </c>
      <c r="H6" s="55" t="s">
        <v>57</v>
      </c>
      <c r="I6" s="56"/>
      <c r="J6" s="53" t="s">
        <v>30</v>
      </c>
      <c r="K6" s="54"/>
      <c r="L6" s="53" t="s">
        <v>43</v>
      </c>
      <c r="M6" s="54"/>
    </row>
    <row r="7" spans="1:14" ht="15" customHeight="1" x14ac:dyDescent="0.25">
      <c r="A7" s="42"/>
      <c r="B7" s="9"/>
      <c r="C7" s="12" t="s">
        <v>44</v>
      </c>
      <c r="D7" s="12" t="s">
        <v>58</v>
      </c>
      <c r="E7" s="11" t="s">
        <v>30</v>
      </c>
      <c r="F7" s="11" t="s">
        <v>31</v>
      </c>
      <c r="G7" s="15" t="s">
        <v>47</v>
      </c>
      <c r="H7" s="11" t="s">
        <v>38</v>
      </c>
      <c r="I7" s="37" t="s">
        <v>54</v>
      </c>
      <c r="J7" s="48" t="s">
        <v>48</v>
      </c>
      <c r="K7" s="49"/>
      <c r="L7" s="50" t="s">
        <v>48</v>
      </c>
      <c r="M7" s="49"/>
    </row>
    <row r="8" spans="1:14" x14ac:dyDescent="0.25">
      <c r="A8" s="43"/>
      <c r="B8" s="10"/>
      <c r="C8" s="13"/>
      <c r="D8" s="14"/>
      <c r="E8" s="14" t="s">
        <v>36</v>
      </c>
      <c r="F8" s="14" t="s">
        <v>37</v>
      </c>
      <c r="G8" s="16" t="s">
        <v>50</v>
      </c>
      <c r="H8" s="14" t="s">
        <v>51</v>
      </c>
      <c r="I8" s="38" t="s">
        <v>55</v>
      </c>
      <c r="J8" s="34">
        <v>1</v>
      </c>
      <c r="K8" s="6">
        <v>3</v>
      </c>
      <c r="L8" s="17">
        <v>1</v>
      </c>
      <c r="M8" s="6">
        <v>3</v>
      </c>
      <c r="N8" s="2"/>
    </row>
    <row r="9" spans="1:14" x14ac:dyDescent="0.25">
      <c r="A9" s="26" t="s">
        <v>49</v>
      </c>
      <c r="B9" s="27"/>
      <c r="C9" s="28">
        <v>0.56000000000000005</v>
      </c>
      <c r="D9" s="29">
        <v>0.2</v>
      </c>
      <c r="E9" s="30">
        <v>21</v>
      </c>
      <c r="F9" s="30">
        <v>36.15</v>
      </c>
      <c r="G9" s="31">
        <v>0.15</v>
      </c>
      <c r="H9" s="35">
        <v>2.66</v>
      </c>
      <c r="I9" s="36">
        <v>20</v>
      </c>
      <c r="J9" s="7"/>
      <c r="K9" s="7"/>
      <c r="L9" s="7"/>
      <c r="M9" s="7"/>
    </row>
    <row r="10" spans="1:14" x14ac:dyDescent="0.25">
      <c r="A10" s="20" t="s">
        <v>0</v>
      </c>
      <c r="B10" s="20">
        <v>88</v>
      </c>
      <c r="C10" s="20">
        <f t="shared" ref="C10:C37" si="0">B10*$C$9</f>
        <v>49.28</v>
      </c>
      <c r="D10" s="20"/>
      <c r="E10" s="21">
        <f t="shared" ref="E10:E37" si="1">$E$9+($D$9*B10)</f>
        <v>38.6</v>
      </c>
      <c r="F10" s="21">
        <f>$F$9*(1+$G$9)</f>
        <v>41.572499999999998</v>
      </c>
      <c r="G10" s="21"/>
      <c r="H10" s="22">
        <f t="shared" ref="H10:H37" si="2">$B10/$I$9*$H$9</f>
        <v>11.704000000000002</v>
      </c>
      <c r="I10" s="20"/>
      <c r="J10" s="22">
        <f>C10-E10</f>
        <v>10.68</v>
      </c>
      <c r="K10" s="22">
        <f t="shared" ref="K10:K37" si="3">J10-($K$8-1)*$E$9</f>
        <v>-31.32</v>
      </c>
      <c r="L10" s="22">
        <f t="shared" ref="L10:L37" si="4">C10-F10-H10</f>
        <v>-3.9964999999999993</v>
      </c>
      <c r="M10" s="22">
        <f>C10-(F10*$M$8)-H10</f>
        <v>-87.141500000000008</v>
      </c>
    </row>
    <row r="11" spans="1:14" x14ac:dyDescent="0.25">
      <c r="A11" s="20" t="s">
        <v>25</v>
      </c>
      <c r="B11" s="20">
        <v>356</v>
      </c>
      <c r="C11" s="20">
        <f t="shared" si="0"/>
        <v>199.36</v>
      </c>
      <c r="D11" s="20"/>
      <c r="E11" s="21">
        <f t="shared" si="1"/>
        <v>92.2</v>
      </c>
      <c r="F11" s="21">
        <f t="shared" ref="F11:F37" si="5">$F$9*(1+$G$9)</f>
        <v>41.572499999999998</v>
      </c>
      <c r="G11" s="21"/>
      <c r="H11" s="22">
        <f t="shared" si="2"/>
        <v>47.348000000000006</v>
      </c>
      <c r="I11" s="20"/>
      <c r="J11" s="22">
        <f t="shared" ref="J11:J37" si="6">C11-E11</f>
        <v>107.16000000000001</v>
      </c>
      <c r="K11" s="22">
        <f t="shared" si="3"/>
        <v>65.160000000000011</v>
      </c>
      <c r="L11" s="22">
        <f t="shared" si="4"/>
        <v>110.43950000000001</v>
      </c>
      <c r="M11" s="22">
        <f t="shared" ref="M11:M37" si="7">C11-(F11*$M$8)-H11</f>
        <v>27.294500000000006</v>
      </c>
    </row>
    <row r="12" spans="1:14" x14ac:dyDescent="0.25">
      <c r="A12" s="20" t="s">
        <v>1</v>
      </c>
      <c r="B12" s="20">
        <v>398</v>
      </c>
      <c r="C12" s="20">
        <f t="shared" si="0"/>
        <v>222.88000000000002</v>
      </c>
      <c r="D12" s="20"/>
      <c r="E12" s="21">
        <f t="shared" si="1"/>
        <v>100.60000000000001</v>
      </c>
      <c r="F12" s="21">
        <f t="shared" si="5"/>
        <v>41.572499999999998</v>
      </c>
      <c r="G12" s="21"/>
      <c r="H12" s="22">
        <f t="shared" si="2"/>
        <v>52.933999999999997</v>
      </c>
      <c r="I12" s="20"/>
      <c r="J12" s="22">
        <f t="shared" si="6"/>
        <v>122.28000000000002</v>
      </c>
      <c r="K12" s="22">
        <f t="shared" si="3"/>
        <v>80.280000000000015</v>
      </c>
      <c r="L12" s="22">
        <f t="shared" si="4"/>
        <v>128.37350000000004</v>
      </c>
      <c r="M12" s="22">
        <f t="shared" si="7"/>
        <v>45.228500000000025</v>
      </c>
    </row>
    <row r="13" spans="1:14" x14ac:dyDescent="0.25">
      <c r="A13" s="20" t="s">
        <v>2</v>
      </c>
      <c r="B13" s="20">
        <v>712</v>
      </c>
      <c r="C13" s="20">
        <f t="shared" si="0"/>
        <v>398.72</v>
      </c>
      <c r="D13" s="20"/>
      <c r="E13" s="21">
        <f t="shared" si="1"/>
        <v>163.4</v>
      </c>
      <c r="F13" s="21">
        <f t="shared" si="5"/>
        <v>41.572499999999998</v>
      </c>
      <c r="G13" s="21"/>
      <c r="H13" s="22">
        <f t="shared" si="2"/>
        <v>94.696000000000012</v>
      </c>
      <c r="I13" s="20"/>
      <c r="J13" s="22">
        <f t="shared" si="6"/>
        <v>235.32000000000002</v>
      </c>
      <c r="K13" s="22">
        <f t="shared" si="3"/>
        <v>193.32000000000002</v>
      </c>
      <c r="L13" s="22">
        <f t="shared" si="4"/>
        <v>262.45150000000001</v>
      </c>
      <c r="M13" s="22">
        <f t="shared" si="7"/>
        <v>179.30650000000003</v>
      </c>
    </row>
    <row r="14" spans="1:14" x14ac:dyDescent="0.25">
      <c r="A14" s="20" t="s">
        <v>3</v>
      </c>
      <c r="B14" s="20">
        <v>256</v>
      </c>
      <c r="C14" s="20">
        <f t="shared" si="0"/>
        <v>143.36000000000001</v>
      </c>
      <c r="D14" s="20"/>
      <c r="E14" s="21">
        <f t="shared" si="1"/>
        <v>72.2</v>
      </c>
      <c r="F14" s="21">
        <f t="shared" si="5"/>
        <v>41.572499999999998</v>
      </c>
      <c r="G14" s="21"/>
      <c r="H14" s="22">
        <f t="shared" si="2"/>
        <v>34.048000000000002</v>
      </c>
      <c r="I14" s="20"/>
      <c r="J14" s="22">
        <f t="shared" si="6"/>
        <v>71.160000000000011</v>
      </c>
      <c r="K14" s="22">
        <f t="shared" si="3"/>
        <v>29.160000000000011</v>
      </c>
      <c r="L14" s="22">
        <f t="shared" si="4"/>
        <v>67.739500000000021</v>
      </c>
      <c r="M14" s="22">
        <f t="shared" si="7"/>
        <v>-15.405499999999989</v>
      </c>
    </row>
    <row r="15" spans="1:14" x14ac:dyDescent="0.25">
      <c r="A15" s="20" t="s">
        <v>4</v>
      </c>
      <c r="B15" s="20">
        <v>518</v>
      </c>
      <c r="C15" s="20">
        <f t="shared" si="0"/>
        <v>290.08000000000004</v>
      </c>
      <c r="D15" s="20"/>
      <c r="E15" s="21">
        <f t="shared" si="1"/>
        <v>124.60000000000001</v>
      </c>
      <c r="F15" s="21">
        <f t="shared" si="5"/>
        <v>41.572499999999998</v>
      </c>
      <c r="G15" s="21"/>
      <c r="H15" s="22">
        <f t="shared" si="2"/>
        <v>68.894000000000005</v>
      </c>
      <c r="I15" s="20"/>
      <c r="J15" s="22">
        <f t="shared" si="6"/>
        <v>165.48000000000002</v>
      </c>
      <c r="K15" s="22">
        <f t="shared" si="3"/>
        <v>123.48000000000002</v>
      </c>
      <c r="L15" s="22">
        <f t="shared" si="4"/>
        <v>179.61350000000004</v>
      </c>
      <c r="M15" s="22">
        <f t="shared" si="7"/>
        <v>96.468500000000034</v>
      </c>
    </row>
    <row r="16" spans="1:14" x14ac:dyDescent="0.25">
      <c r="A16" s="20" t="s">
        <v>5</v>
      </c>
      <c r="B16" s="20">
        <v>232</v>
      </c>
      <c r="C16" s="20">
        <f t="shared" si="0"/>
        <v>129.92000000000002</v>
      </c>
      <c r="D16" s="20"/>
      <c r="E16" s="21">
        <f t="shared" si="1"/>
        <v>67.400000000000006</v>
      </c>
      <c r="F16" s="21">
        <f t="shared" si="5"/>
        <v>41.572499999999998</v>
      </c>
      <c r="G16" s="21"/>
      <c r="H16" s="22">
        <f t="shared" si="2"/>
        <v>30.856000000000002</v>
      </c>
      <c r="I16" s="20"/>
      <c r="J16" s="22">
        <f t="shared" si="6"/>
        <v>62.52000000000001</v>
      </c>
      <c r="K16" s="22">
        <f t="shared" si="3"/>
        <v>20.52000000000001</v>
      </c>
      <c r="L16" s="22">
        <f t="shared" si="4"/>
        <v>57.491500000000023</v>
      </c>
      <c r="M16" s="22">
        <f t="shared" si="7"/>
        <v>-25.653499999999987</v>
      </c>
    </row>
    <row r="17" spans="1:13" x14ac:dyDescent="0.25">
      <c r="A17" s="20" t="s">
        <v>6</v>
      </c>
      <c r="B17" s="20">
        <v>80</v>
      </c>
      <c r="C17" s="20">
        <f t="shared" si="0"/>
        <v>44.800000000000004</v>
      </c>
      <c r="D17" s="20"/>
      <c r="E17" s="21">
        <f t="shared" si="1"/>
        <v>37</v>
      </c>
      <c r="F17" s="21">
        <f t="shared" si="5"/>
        <v>41.572499999999998</v>
      </c>
      <c r="G17" s="21"/>
      <c r="H17" s="22">
        <f t="shared" si="2"/>
        <v>10.64</v>
      </c>
      <c r="I17" s="20"/>
      <c r="J17" s="22">
        <f t="shared" si="6"/>
        <v>7.8000000000000043</v>
      </c>
      <c r="K17" s="22">
        <f t="shared" si="3"/>
        <v>-34.199999999999996</v>
      </c>
      <c r="L17" s="22">
        <f t="shared" si="4"/>
        <v>-7.4124999999999943</v>
      </c>
      <c r="M17" s="22">
        <f t="shared" si="7"/>
        <v>-90.55749999999999</v>
      </c>
    </row>
    <row r="18" spans="1:13" x14ac:dyDescent="0.25">
      <c r="A18" s="20" t="s">
        <v>7</v>
      </c>
      <c r="B18" s="20">
        <v>122</v>
      </c>
      <c r="C18" s="20">
        <f t="shared" si="0"/>
        <v>68.320000000000007</v>
      </c>
      <c r="D18" s="20"/>
      <c r="E18" s="21">
        <f t="shared" si="1"/>
        <v>45.400000000000006</v>
      </c>
      <c r="F18" s="21">
        <f t="shared" si="5"/>
        <v>41.572499999999998</v>
      </c>
      <c r="G18" s="21"/>
      <c r="H18" s="22">
        <f t="shared" si="2"/>
        <v>16.225999999999999</v>
      </c>
      <c r="I18" s="20"/>
      <c r="J18" s="22">
        <f t="shared" si="6"/>
        <v>22.92</v>
      </c>
      <c r="K18" s="22">
        <f t="shared" si="3"/>
        <v>-19.079999999999998</v>
      </c>
      <c r="L18" s="22">
        <f t="shared" si="4"/>
        <v>10.52150000000001</v>
      </c>
      <c r="M18" s="22">
        <f t="shared" si="7"/>
        <v>-72.623499999999993</v>
      </c>
    </row>
    <row r="19" spans="1:13" x14ac:dyDescent="0.25">
      <c r="A19" s="20" t="s">
        <v>8</v>
      </c>
      <c r="B19" s="20">
        <v>224</v>
      </c>
      <c r="C19" s="20">
        <f t="shared" si="0"/>
        <v>125.44000000000001</v>
      </c>
      <c r="D19" s="20"/>
      <c r="E19" s="21">
        <f t="shared" si="1"/>
        <v>65.800000000000011</v>
      </c>
      <c r="F19" s="21">
        <f t="shared" si="5"/>
        <v>41.572499999999998</v>
      </c>
      <c r="G19" s="21"/>
      <c r="H19" s="22">
        <f t="shared" si="2"/>
        <v>29.791999999999998</v>
      </c>
      <c r="I19" s="20"/>
      <c r="J19" s="22">
        <f t="shared" si="6"/>
        <v>59.64</v>
      </c>
      <c r="K19" s="22">
        <f t="shared" si="3"/>
        <v>17.64</v>
      </c>
      <c r="L19" s="22">
        <f t="shared" si="4"/>
        <v>54.075500000000005</v>
      </c>
      <c r="M19" s="22">
        <f t="shared" si="7"/>
        <v>-29.069499999999987</v>
      </c>
    </row>
    <row r="20" spans="1:13" x14ac:dyDescent="0.25">
      <c r="A20" s="20" t="s">
        <v>9</v>
      </c>
      <c r="B20" s="20">
        <v>276</v>
      </c>
      <c r="C20" s="20">
        <f t="shared" si="0"/>
        <v>154.56</v>
      </c>
      <c r="D20" s="20"/>
      <c r="E20" s="21">
        <f t="shared" si="1"/>
        <v>76.2</v>
      </c>
      <c r="F20" s="21">
        <f t="shared" si="5"/>
        <v>41.572499999999998</v>
      </c>
      <c r="G20" s="21"/>
      <c r="H20" s="22">
        <f t="shared" si="2"/>
        <v>36.708000000000006</v>
      </c>
      <c r="I20" s="20"/>
      <c r="J20" s="22">
        <f t="shared" si="6"/>
        <v>78.36</v>
      </c>
      <c r="K20" s="22">
        <f t="shared" si="3"/>
        <v>36.36</v>
      </c>
      <c r="L20" s="22">
        <f t="shared" si="4"/>
        <v>76.279500000000013</v>
      </c>
      <c r="M20" s="22">
        <f t="shared" si="7"/>
        <v>-6.8655000000000044</v>
      </c>
    </row>
    <row r="21" spans="1:13" x14ac:dyDescent="0.25">
      <c r="A21" s="20" t="s">
        <v>26</v>
      </c>
      <c r="B21" s="20">
        <v>240</v>
      </c>
      <c r="C21" s="20">
        <f t="shared" si="0"/>
        <v>134.4</v>
      </c>
      <c r="D21" s="20"/>
      <c r="E21" s="21">
        <f t="shared" si="1"/>
        <v>69</v>
      </c>
      <c r="F21" s="21">
        <f t="shared" si="5"/>
        <v>41.572499999999998</v>
      </c>
      <c r="G21" s="21"/>
      <c r="H21" s="22">
        <f t="shared" si="2"/>
        <v>31.92</v>
      </c>
      <c r="I21" s="20"/>
      <c r="J21" s="22">
        <f t="shared" si="6"/>
        <v>65.400000000000006</v>
      </c>
      <c r="K21" s="22">
        <f t="shared" si="3"/>
        <v>23.400000000000006</v>
      </c>
      <c r="L21" s="22">
        <f t="shared" si="4"/>
        <v>60.907500000000013</v>
      </c>
      <c r="M21" s="22">
        <f t="shared" si="7"/>
        <v>-22.237499999999997</v>
      </c>
    </row>
    <row r="22" spans="1:13" x14ac:dyDescent="0.25">
      <c r="A22" s="20" t="s">
        <v>10</v>
      </c>
      <c r="B22" s="20">
        <v>346</v>
      </c>
      <c r="C22" s="20">
        <f t="shared" si="0"/>
        <v>193.76000000000002</v>
      </c>
      <c r="D22" s="20"/>
      <c r="E22" s="21">
        <f t="shared" si="1"/>
        <v>90.2</v>
      </c>
      <c r="F22" s="21">
        <f t="shared" si="5"/>
        <v>41.572499999999998</v>
      </c>
      <c r="G22" s="21"/>
      <c r="H22" s="22">
        <f t="shared" si="2"/>
        <v>46.018000000000008</v>
      </c>
      <c r="I22" s="20"/>
      <c r="J22" s="22">
        <f t="shared" si="6"/>
        <v>103.56000000000002</v>
      </c>
      <c r="K22" s="22">
        <f t="shared" si="3"/>
        <v>61.560000000000016</v>
      </c>
      <c r="L22" s="22">
        <f t="shared" si="4"/>
        <v>106.16950000000003</v>
      </c>
      <c r="M22" s="22">
        <f t="shared" si="7"/>
        <v>23.02450000000001</v>
      </c>
    </row>
    <row r="23" spans="1:13" x14ac:dyDescent="0.25">
      <c r="A23" s="23" t="s">
        <v>11</v>
      </c>
      <c r="B23" s="23">
        <v>738</v>
      </c>
      <c r="C23" s="23">
        <f t="shared" si="0"/>
        <v>413.28000000000003</v>
      </c>
      <c r="D23" s="23"/>
      <c r="E23" s="24">
        <f t="shared" si="1"/>
        <v>168.6</v>
      </c>
      <c r="F23" s="24">
        <f t="shared" si="5"/>
        <v>41.572499999999998</v>
      </c>
      <c r="G23" s="24"/>
      <c r="H23" s="25">
        <f t="shared" si="2"/>
        <v>98.153999999999996</v>
      </c>
      <c r="I23" s="23"/>
      <c r="J23" s="25">
        <f t="shared" si="6"/>
        <v>244.68000000000004</v>
      </c>
      <c r="K23" s="25">
        <f t="shared" si="3"/>
        <v>202.68000000000004</v>
      </c>
      <c r="L23" s="25">
        <f t="shared" si="4"/>
        <v>273.55350000000004</v>
      </c>
      <c r="M23" s="25">
        <f t="shared" si="7"/>
        <v>190.4085</v>
      </c>
    </row>
    <row r="24" spans="1:13" x14ac:dyDescent="0.25">
      <c r="A24" s="20" t="s">
        <v>12</v>
      </c>
      <c r="B24" s="20">
        <v>172</v>
      </c>
      <c r="C24" s="20">
        <f t="shared" si="0"/>
        <v>96.320000000000007</v>
      </c>
      <c r="D24" s="20"/>
      <c r="E24" s="21">
        <f t="shared" si="1"/>
        <v>55.4</v>
      </c>
      <c r="F24" s="21">
        <f t="shared" si="5"/>
        <v>41.572499999999998</v>
      </c>
      <c r="G24" s="21"/>
      <c r="H24" s="22">
        <f t="shared" si="2"/>
        <v>22.876000000000001</v>
      </c>
      <c r="I24" s="20"/>
      <c r="J24" s="22">
        <f t="shared" si="6"/>
        <v>40.920000000000009</v>
      </c>
      <c r="K24" s="22">
        <f t="shared" si="3"/>
        <v>-1.0799999999999912</v>
      </c>
      <c r="L24" s="22">
        <f t="shared" si="4"/>
        <v>31.871500000000008</v>
      </c>
      <c r="M24" s="22">
        <f t="shared" si="7"/>
        <v>-51.273499999999999</v>
      </c>
    </row>
    <row r="25" spans="1:13" x14ac:dyDescent="0.25">
      <c r="A25" s="20" t="s">
        <v>13</v>
      </c>
      <c r="B25" s="20">
        <v>332</v>
      </c>
      <c r="C25" s="20">
        <f t="shared" si="0"/>
        <v>185.92000000000002</v>
      </c>
      <c r="D25" s="20"/>
      <c r="E25" s="21">
        <f t="shared" si="1"/>
        <v>87.4</v>
      </c>
      <c r="F25" s="21">
        <f t="shared" si="5"/>
        <v>41.572499999999998</v>
      </c>
      <c r="G25" s="21"/>
      <c r="H25" s="22">
        <f t="shared" si="2"/>
        <v>44.156000000000006</v>
      </c>
      <c r="I25" s="20"/>
      <c r="J25" s="22">
        <f t="shared" si="6"/>
        <v>98.52000000000001</v>
      </c>
      <c r="K25" s="22">
        <f t="shared" si="3"/>
        <v>56.52000000000001</v>
      </c>
      <c r="L25" s="22">
        <f t="shared" si="4"/>
        <v>100.19150000000002</v>
      </c>
      <c r="M25" s="22">
        <f t="shared" si="7"/>
        <v>17.046500000000009</v>
      </c>
    </row>
    <row r="26" spans="1:13" x14ac:dyDescent="0.25">
      <c r="A26" s="23" t="s">
        <v>14</v>
      </c>
      <c r="B26" s="23">
        <v>188</v>
      </c>
      <c r="C26" s="23">
        <f t="shared" si="0"/>
        <v>105.28000000000002</v>
      </c>
      <c r="D26" s="23"/>
      <c r="E26" s="24">
        <f t="shared" si="1"/>
        <v>58.6</v>
      </c>
      <c r="F26" s="24">
        <f t="shared" si="5"/>
        <v>41.572499999999998</v>
      </c>
      <c r="G26" s="24"/>
      <c r="H26" s="25">
        <f t="shared" si="2"/>
        <v>25.004000000000001</v>
      </c>
      <c r="I26" s="23"/>
      <c r="J26" s="25">
        <f t="shared" si="6"/>
        <v>46.680000000000014</v>
      </c>
      <c r="K26" s="25">
        <f t="shared" si="3"/>
        <v>4.6800000000000139</v>
      </c>
      <c r="L26" s="25">
        <f t="shared" si="4"/>
        <v>38.70350000000002</v>
      </c>
      <c r="M26" s="25">
        <f t="shared" si="7"/>
        <v>-44.441499999999991</v>
      </c>
    </row>
    <row r="27" spans="1:13" x14ac:dyDescent="0.25">
      <c r="A27" s="20" t="s">
        <v>15</v>
      </c>
      <c r="B27" s="20">
        <v>182</v>
      </c>
      <c r="C27" s="20">
        <f t="shared" si="0"/>
        <v>101.92000000000002</v>
      </c>
      <c r="D27" s="20"/>
      <c r="E27" s="21">
        <f t="shared" si="1"/>
        <v>57.4</v>
      </c>
      <c r="F27" s="21">
        <f t="shared" si="5"/>
        <v>41.572499999999998</v>
      </c>
      <c r="G27" s="21"/>
      <c r="H27" s="22">
        <f t="shared" si="2"/>
        <v>24.206</v>
      </c>
      <c r="I27" s="20"/>
      <c r="J27" s="22">
        <f t="shared" si="6"/>
        <v>44.520000000000017</v>
      </c>
      <c r="K27" s="22">
        <f t="shared" si="3"/>
        <v>2.5200000000000173</v>
      </c>
      <c r="L27" s="22">
        <f t="shared" si="4"/>
        <v>36.141500000000022</v>
      </c>
      <c r="M27" s="22">
        <f t="shared" si="7"/>
        <v>-47.003499999999988</v>
      </c>
    </row>
    <row r="28" spans="1:13" x14ac:dyDescent="0.25">
      <c r="A28" s="20" t="s">
        <v>16</v>
      </c>
      <c r="B28" s="20">
        <v>776</v>
      </c>
      <c r="C28" s="20">
        <f t="shared" si="0"/>
        <v>434.56000000000006</v>
      </c>
      <c r="D28" s="20"/>
      <c r="E28" s="21">
        <f t="shared" si="1"/>
        <v>176.20000000000002</v>
      </c>
      <c r="F28" s="21">
        <f t="shared" si="5"/>
        <v>41.572499999999998</v>
      </c>
      <c r="G28" s="21"/>
      <c r="H28" s="22">
        <f t="shared" si="2"/>
        <v>103.208</v>
      </c>
      <c r="I28" s="20"/>
      <c r="J28" s="22">
        <f t="shared" si="6"/>
        <v>258.36</v>
      </c>
      <c r="K28" s="22">
        <f t="shared" si="3"/>
        <v>216.36</v>
      </c>
      <c r="L28" s="22">
        <f t="shared" si="4"/>
        <v>289.7795000000001</v>
      </c>
      <c r="M28" s="22">
        <f t="shared" si="7"/>
        <v>206.63450000000009</v>
      </c>
    </row>
    <row r="29" spans="1:13" x14ac:dyDescent="0.25">
      <c r="A29" s="20" t="s">
        <v>17</v>
      </c>
      <c r="B29" s="20">
        <v>636</v>
      </c>
      <c r="C29" s="20">
        <f t="shared" si="0"/>
        <v>356.16</v>
      </c>
      <c r="D29" s="20"/>
      <c r="E29" s="21">
        <f t="shared" si="1"/>
        <v>148.19999999999999</v>
      </c>
      <c r="F29" s="21">
        <f t="shared" si="5"/>
        <v>41.572499999999998</v>
      </c>
      <c r="G29" s="21"/>
      <c r="H29" s="22">
        <f t="shared" si="2"/>
        <v>84.588000000000008</v>
      </c>
      <c r="I29" s="20"/>
      <c r="J29" s="22">
        <f t="shared" si="6"/>
        <v>207.96000000000004</v>
      </c>
      <c r="K29" s="22">
        <f t="shared" si="3"/>
        <v>165.96000000000004</v>
      </c>
      <c r="L29" s="22">
        <f t="shared" si="4"/>
        <v>229.99950000000001</v>
      </c>
      <c r="M29" s="22">
        <f t="shared" si="7"/>
        <v>146.85450000000003</v>
      </c>
    </row>
    <row r="30" spans="1:13" s="5" customFormat="1" x14ac:dyDescent="0.25">
      <c r="A30" s="23" t="s">
        <v>18</v>
      </c>
      <c r="B30" s="23">
        <v>220</v>
      </c>
      <c r="C30" s="23">
        <f t="shared" si="0"/>
        <v>123.20000000000002</v>
      </c>
      <c r="D30" s="23"/>
      <c r="E30" s="24">
        <f t="shared" si="1"/>
        <v>65</v>
      </c>
      <c r="F30" s="24">
        <f t="shared" si="5"/>
        <v>41.572499999999998</v>
      </c>
      <c r="G30" s="24"/>
      <c r="H30" s="25">
        <f t="shared" si="2"/>
        <v>29.26</v>
      </c>
      <c r="I30" s="23"/>
      <c r="J30" s="25">
        <f t="shared" si="6"/>
        <v>58.200000000000017</v>
      </c>
      <c r="K30" s="25">
        <f t="shared" si="3"/>
        <v>16.200000000000017</v>
      </c>
      <c r="L30" s="25">
        <f t="shared" si="4"/>
        <v>52.367500000000021</v>
      </c>
      <c r="M30" s="25">
        <f t="shared" si="7"/>
        <v>-30.777499999999986</v>
      </c>
    </row>
    <row r="31" spans="1:13" x14ac:dyDescent="0.25">
      <c r="A31" s="20" t="s">
        <v>19</v>
      </c>
      <c r="B31" s="20">
        <v>252</v>
      </c>
      <c r="C31" s="20">
        <f t="shared" si="0"/>
        <v>141.12</v>
      </c>
      <c r="D31" s="20"/>
      <c r="E31" s="21">
        <f t="shared" si="1"/>
        <v>71.400000000000006</v>
      </c>
      <c r="F31" s="21">
        <f t="shared" si="5"/>
        <v>41.572499999999998</v>
      </c>
      <c r="G31" s="21"/>
      <c r="H31" s="22">
        <f t="shared" si="2"/>
        <v>33.515999999999998</v>
      </c>
      <c r="I31" s="20"/>
      <c r="J31" s="22">
        <f t="shared" si="6"/>
        <v>69.72</v>
      </c>
      <c r="K31" s="22">
        <f t="shared" si="3"/>
        <v>27.72</v>
      </c>
      <c r="L31" s="22">
        <f t="shared" si="4"/>
        <v>66.031500000000023</v>
      </c>
      <c r="M31" s="22">
        <f t="shared" si="7"/>
        <v>-17.113499999999995</v>
      </c>
    </row>
    <row r="32" spans="1:13" x14ac:dyDescent="0.25">
      <c r="A32" s="20" t="s">
        <v>20</v>
      </c>
      <c r="B32" s="20">
        <v>142</v>
      </c>
      <c r="C32" s="20">
        <f t="shared" si="0"/>
        <v>79.52000000000001</v>
      </c>
      <c r="D32" s="20"/>
      <c r="E32" s="21">
        <f t="shared" si="1"/>
        <v>49.400000000000006</v>
      </c>
      <c r="F32" s="21">
        <f t="shared" si="5"/>
        <v>41.572499999999998</v>
      </c>
      <c r="G32" s="21"/>
      <c r="H32" s="22">
        <f t="shared" si="2"/>
        <v>18.885999999999999</v>
      </c>
      <c r="I32" s="20"/>
      <c r="J32" s="22">
        <f t="shared" si="6"/>
        <v>30.120000000000005</v>
      </c>
      <c r="K32" s="22">
        <f t="shared" si="3"/>
        <v>-11.879999999999995</v>
      </c>
      <c r="L32" s="22">
        <f t="shared" si="4"/>
        <v>19.061500000000013</v>
      </c>
      <c r="M32" s="22">
        <f t="shared" si="7"/>
        <v>-64.083499999999987</v>
      </c>
    </row>
    <row r="33" spans="1:13" x14ac:dyDescent="0.25">
      <c r="A33" s="20" t="s">
        <v>21</v>
      </c>
      <c r="B33" s="20">
        <v>128</v>
      </c>
      <c r="C33" s="20">
        <f t="shared" si="0"/>
        <v>71.680000000000007</v>
      </c>
      <c r="D33" s="20"/>
      <c r="E33" s="21">
        <f t="shared" si="1"/>
        <v>46.6</v>
      </c>
      <c r="F33" s="21">
        <f t="shared" si="5"/>
        <v>41.572499999999998</v>
      </c>
      <c r="G33" s="21"/>
      <c r="H33" s="22">
        <f t="shared" si="2"/>
        <v>17.024000000000001</v>
      </c>
      <c r="I33" s="20"/>
      <c r="J33" s="22">
        <f t="shared" si="6"/>
        <v>25.080000000000005</v>
      </c>
      <c r="K33" s="22">
        <f t="shared" si="3"/>
        <v>-16.919999999999995</v>
      </c>
      <c r="L33" s="22">
        <f t="shared" si="4"/>
        <v>13.083500000000008</v>
      </c>
      <c r="M33" s="22">
        <f t="shared" si="7"/>
        <v>-70.061499999999995</v>
      </c>
    </row>
    <row r="34" spans="1:13" x14ac:dyDescent="0.25">
      <c r="A34" s="23" t="s">
        <v>27</v>
      </c>
      <c r="B34" s="23">
        <v>8</v>
      </c>
      <c r="C34" s="23">
        <f t="shared" si="0"/>
        <v>4.4800000000000004</v>
      </c>
      <c r="D34" s="23"/>
      <c r="E34" s="24">
        <f t="shared" si="1"/>
        <v>22.6</v>
      </c>
      <c r="F34" s="24">
        <f t="shared" si="5"/>
        <v>41.572499999999998</v>
      </c>
      <c r="G34" s="24"/>
      <c r="H34" s="25">
        <f t="shared" si="2"/>
        <v>1.0640000000000001</v>
      </c>
      <c r="I34" s="23"/>
      <c r="J34" s="25">
        <f t="shared" si="6"/>
        <v>-18.12</v>
      </c>
      <c r="K34" s="25">
        <f t="shared" si="3"/>
        <v>-60.120000000000005</v>
      </c>
      <c r="L34" s="25">
        <f t="shared" si="4"/>
        <v>-38.156500000000001</v>
      </c>
      <c r="M34" s="25">
        <f t="shared" si="7"/>
        <v>-121.3015</v>
      </c>
    </row>
    <row r="35" spans="1:13" x14ac:dyDescent="0.25">
      <c r="A35" s="20" t="s">
        <v>22</v>
      </c>
      <c r="B35" s="20">
        <v>386</v>
      </c>
      <c r="C35" s="20">
        <f t="shared" si="0"/>
        <v>216.16000000000003</v>
      </c>
      <c r="D35" s="20"/>
      <c r="E35" s="21">
        <f t="shared" si="1"/>
        <v>98.2</v>
      </c>
      <c r="F35" s="21">
        <f t="shared" si="5"/>
        <v>41.572499999999998</v>
      </c>
      <c r="G35" s="21"/>
      <c r="H35" s="22">
        <f t="shared" si="2"/>
        <v>51.338000000000008</v>
      </c>
      <c r="I35" s="20"/>
      <c r="J35" s="22">
        <f t="shared" si="6"/>
        <v>117.96000000000002</v>
      </c>
      <c r="K35" s="22">
        <f t="shared" si="3"/>
        <v>75.960000000000022</v>
      </c>
      <c r="L35" s="22">
        <f t="shared" si="4"/>
        <v>123.24950000000003</v>
      </c>
      <c r="M35" s="22">
        <f t="shared" si="7"/>
        <v>40.104500000000016</v>
      </c>
    </row>
    <row r="36" spans="1:13" x14ac:dyDescent="0.25">
      <c r="A36" s="20" t="s">
        <v>23</v>
      </c>
      <c r="B36" s="20">
        <v>260</v>
      </c>
      <c r="C36" s="20">
        <f t="shared" si="0"/>
        <v>145.60000000000002</v>
      </c>
      <c r="D36" s="20"/>
      <c r="E36" s="21">
        <f t="shared" si="1"/>
        <v>73</v>
      </c>
      <c r="F36" s="21">
        <f t="shared" si="5"/>
        <v>41.572499999999998</v>
      </c>
      <c r="G36" s="21"/>
      <c r="H36" s="22">
        <f t="shared" si="2"/>
        <v>34.58</v>
      </c>
      <c r="I36" s="20"/>
      <c r="J36" s="22">
        <f t="shared" si="6"/>
        <v>72.600000000000023</v>
      </c>
      <c r="K36" s="22">
        <f t="shared" si="3"/>
        <v>30.600000000000023</v>
      </c>
      <c r="L36" s="22">
        <f t="shared" si="4"/>
        <v>69.447500000000034</v>
      </c>
      <c r="M36" s="22">
        <f t="shared" si="7"/>
        <v>-13.697499999999977</v>
      </c>
    </row>
    <row r="37" spans="1:13" x14ac:dyDescent="0.25">
      <c r="A37" s="20" t="s">
        <v>24</v>
      </c>
      <c r="B37" s="20">
        <v>162</v>
      </c>
      <c r="C37" s="20">
        <f t="shared" si="0"/>
        <v>90.720000000000013</v>
      </c>
      <c r="D37" s="20"/>
      <c r="E37" s="21">
        <f t="shared" si="1"/>
        <v>53.4</v>
      </c>
      <c r="F37" s="21">
        <f t="shared" si="5"/>
        <v>41.572499999999998</v>
      </c>
      <c r="G37" s="21"/>
      <c r="H37" s="22">
        <f t="shared" si="2"/>
        <v>21.545999999999999</v>
      </c>
      <c r="I37" s="20"/>
      <c r="J37" s="22">
        <f t="shared" si="6"/>
        <v>37.320000000000014</v>
      </c>
      <c r="K37" s="22">
        <f t="shared" si="3"/>
        <v>-4.6799999999999855</v>
      </c>
      <c r="L37" s="22">
        <f t="shared" si="4"/>
        <v>27.601500000000016</v>
      </c>
      <c r="M37" s="22">
        <f t="shared" si="7"/>
        <v>-55.543499999999987</v>
      </c>
    </row>
    <row r="39" spans="1:13" x14ac:dyDescent="0.25">
      <c r="F39" s="39"/>
      <c r="H39" s="40"/>
      <c r="J39" s="40"/>
      <c r="K39" s="40"/>
      <c r="L39" s="40"/>
      <c r="M39" s="40"/>
    </row>
    <row r="40" spans="1:13" x14ac:dyDescent="0.25">
      <c r="A40" t="s">
        <v>41</v>
      </c>
    </row>
  </sheetData>
  <mergeCells count="9">
    <mergeCell ref="A5:A8"/>
    <mergeCell ref="E5:F5"/>
    <mergeCell ref="E6:F6"/>
    <mergeCell ref="J7:K7"/>
    <mergeCell ref="L7:M7"/>
    <mergeCell ref="J5:M5"/>
    <mergeCell ref="J6:K6"/>
    <mergeCell ref="L6:M6"/>
    <mergeCell ref="H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</dc:creator>
  <cp:lastModifiedBy>super</cp:lastModifiedBy>
  <dcterms:created xsi:type="dcterms:W3CDTF">2020-08-21T14:35:05Z</dcterms:created>
  <dcterms:modified xsi:type="dcterms:W3CDTF">2021-03-23T01:23:59Z</dcterms:modified>
</cp:coreProperties>
</file>