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4780" windowHeight="12765"/>
  </bookViews>
  <sheets>
    <sheet name="Blank" sheetId="1" r:id="rId1"/>
    <sheet name="SAMPLE" sheetId="2" r:id="rId2"/>
  </sheets>
  <definedNames>
    <definedName name="_xlnm.Print_Area" localSheetId="0">Blank!$A$1:$K$103</definedName>
  </definedNames>
  <calcPr calcId="125725"/>
</workbook>
</file>

<file path=xl/calcChain.xml><?xml version="1.0" encoding="utf-8"?>
<calcChain xmlns="http://schemas.openxmlformats.org/spreadsheetml/2006/main">
  <c r="K13" i="2"/>
  <c r="K68"/>
  <c r="I67"/>
  <c r="I25"/>
  <c r="I24"/>
  <c r="I23"/>
  <c r="B23"/>
  <c r="B24" s="1"/>
  <c r="B25" s="1"/>
  <c r="K17"/>
  <c r="I22" i="1"/>
  <c r="I23"/>
  <c r="I21"/>
  <c r="K15"/>
  <c r="B21"/>
  <c r="B22" s="1"/>
  <c r="B23" s="1"/>
  <c r="I66"/>
  <c r="I26" i="2" l="1"/>
  <c r="K27" s="1"/>
  <c r="K29" s="1"/>
  <c r="K67" i="1"/>
  <c r="K33" i="2" l="1"/>
  <c r="D41"/>
  <c r="F41" s="1"/>
  <c r="D45"/>
  <c r="F45" s="1"/>
  <c r="D42"/>
  <c r="F42" s="1"/>
  <c r="D46"/>
  <c r="F46" s="1"/>
  <c r="I53"/>
  <c r="I60" s="1"/>
  <c r="I87"/>
  <c r="I24" i="1"/>
  <c r="K25" s="1"/>
  <c r="I80" i="2" l="1"/>
  <c r="D51"/>
  <c r="F51" s="1"/>
  <c r="K31" i="1"/>
  <c r="D50" s="1"/>
  <c r="F50" s="1"/>
  <c r="K27"/>
  <c r="D44" l="1"/>
  <c r="F44" s="1"/>
  <c r="D40"/>
  <c r="F40" s="1"/>
  <c r="D39"/>
  <c r="I52"/>
  <c r="I59" s="1"/>
  <c r="F39"/>
  <c r="D43"/>
  <c r="F43" s="1"/>
  <c r="I79"/>
  <c r="I86"/>
</calcChain>
</file>

<file path=xl/sharedStrings.xml><?xml version="1.0" encoding="utf-8"?>
<sst xmlns="http://schemas.openxmlformats.org/spreadsheetml/2006/main" count="158" uniqueCount="84">
  <si>
    <t>Compliance Calculation Worksheet</t>
  </si>
  <si>
    <t>Fund No.:</t>
  </si>
  <si>
    <t>Fund Name:</t>
  </si>
  <si>
    <t>FY</t>
  </si>
  <si>
    <t>Period</t>
  </si>
  <si>
    <r>
      <t xml:space="preserve">Section I: Operating Fund Balance </t>
    </r>
    <r>
      <rPr>
        <sz val="12"/>
        <rFont val="Arial"/>
        <family val="2"/>
      </rPr>
      <t xml:space="preserve"> </t>
    </r>
  </si>
  <si>
    <t xml:space="preserve">Current Fund Balance </t>
  </si>
  <si>
    <t>Current Cash</t>
  </si>
  <si>
    <t>Section II:  Fixed Asset Balance</t>
  </si>
  <si>
    <t xml:space="preserve">Compensated Absences </t>
  </si>
  <si>
    <t>Expenses</t>
  </si>
  <si>
    <t>Depreciation Expense</t>
  </si>
  <si>
    <t>Net Expenses</t>
  </si>
  <si>
    <r>
      <t xml:space="preserve">Total Net Expenses </t>
    </r>
    <r>
      <rPr>
        <sz val="10"/>
        <rFont val="Arial"/>
        <family val="2"/>
      </rPr>
      <t>(Sum of lines 7, 8 &amp; 9)</t>
    </r>
  </si>
  <si>
    <r>
      <t xml:space="preserve">Average Yearly Expense </t>
    </r>
    <r>
      <rPr>
        <sz val="10"/>
        <rFont val="Arial"/>
        <family val="2"/>
      </rPr>
      <t>(Divide line 10 by 3)</t>
    </r>
  </si>
  <si>
    <t>Working Capital Adjustment (60 days/360 days)</t>
  </si>
  <si>
    <r>
      <t xml:space="preserve">Allowable Working Capital </t>
    </r>
    <r>
      <rPr>
        <b/>
        <sz val="10"/>
        <rFont val="Arial"/>
        <family val="2"/>
      </rPr>
      <t>(Multiply line 11 by line 12)</t>
    </r>
  </si>
  <si>
    <t>Lower Limit Rule:  5% of annual expenses(line 10 X .05)</t>
  </si>
  <si>
    <t>A.</t>
  </si>
  <si>
    <t xml:space="preserve">and less than or equal </t>
  </si>
  <si>
    <t>OR</t>
  </si>
  <si>
    <t>B.</t>
  </si>
  <si>
    <t>C.</t>
  </si>
  <si>
    <t>OPTIONS:</t>
  </si>
  <si>
    <t>a.  Return Contributed Capital</t>
  </si>
  <si>
    <t>b.  Fund or Create Reserves</t>
  </si>
  <si>
    <t>Reserve Balance</t>
  </si>
  <si>
    <t>Equipment Reserve Fund Balance</t>
  </si>
  <si>
    <t>Required Balance per 5 Year Plan</t>
  </si>
  <si>
    <t>Maximum contribution to reserve fund</t>
  </si>
  <si>
    <t>d.  Some combination of A, B and C</t>
  </si>
  <si>
    <t>D.</t>
  </si>
  <si>
    <t>Insufficient Working Capital</t>
  </si>
  <si>
    <t>Required Actions:</t>
  </si>
  <si>
    <t>a.  Is working capital in a deficit position equal to 5% or less of annual expenses?</t>
  </si>
  <si>
    <t>If No, you must go to step b.</t>
  </si>
  <si>
    <r>
      <t xml:space="preserve">If </t>
    </r>
    <r>
      <rPr>
        <b/>
        <sz val="12"/>
        <color indexed="10"/>
        <rFont val="Arial"/>
        <family val="2"/>
      </rPr>
      <t>Yes</t>
    </r>
    <r>
      <rPr>
        <b/>
        <sz val="12"/>
        <rFont val="Arial"/>
        <family val="2"/>
      </rPr>
      <t>, you must eliminate the deficit either by:</t>
    </r>
  </si>
  <si>
    <t xml:space="preserve"> </t>
  </si>
  <si>
    <t>A rate increase.</t>
  </si>
  <si>
    <t>A transfer of adequate funding to the service center.</t>
  </si>
  <si>
    <t>b.  Is working capital in a deficit position greater than 5% of total annual expenses?</t>
  </si>
  <si>
    <t>A transfer of funds prior to fiscal year-end closing, sufficient to bring</t>
  </si>
  <si>
    <t>the deficit equal to 5% or less of total annual expenses.  Any remaining deficit</t>
  </si>
  <si>
    <t>will be carried forward to the new year as an increase in rates or additional</t>
  </si>
  <si>
    <t>movement of funding in the future year.</t>
  </si>
  <si>
    <t>Enter your written plan in the space according to the options listed above (attach additional sheet as necessary):</t>
  </si>
  <si>
    <t>Reviewed by:_______________________________________   Dept. _______________  Ext. _______</t>
  </si>
  <si>
    <t>(enter credit balance as a negative and debit balance as a positive)</t>
  </si>
  <si>
    <t xml:space="preserve">Contributed Capital </t>
  </si>
  <si>
    <t xml:space="preserve">Working Capital </t>
  </si>
  <si>
    <t>Use the same period to date for the two years</t>
  </si>
  <si>
    <t>prior that is being used for the current year.</t>
  </si>
  <si>
    <t>Ex. Period FY10 FP09; FY09 FP09, FY08 FP09</t>
  </si>
  <si>
    <t>Capital Asset Maintenance Plan</t>
  </si>
  <si>
    <r>
      <t xml:space="preserve">Net Fixed Assets - </t>
    </r>
    <r>
      <rPr>
        <sz val="8"/>
        <rFont val="Arial"/>
        <family val="2"/>
      </rPr>
      <t xml:space="preserve">(FGITBAL:  add A8001 thru A8272 less A8500 thru A8771) </t>
    </r>
  </si>
  <si>
    <t>does not auto calculate</t>
  </si>
  <si>
    <t>does not auto calculate - find on FGITBAL</t>
  </si>
  <si>
    <t xml:space="preserve"> Fields will auto calculate based on above input</t>
  </si>
  <si>
    <t xml:space="preserve">Is line 5 greater than zero  </t>
  </si>
  <si>
    <t xml:space="preserve">to line 12? </t>
  </si>
  <si>
    <t>Is line 5 greater than</t>
  </si>
  <si>
    <t>line 12?</t>
  </si>
  <si>
    <t>(If Line 5 is greater than $0 use A. above. If Line 5 is less than $0, use B. below.)</t>
  </si>
  <si>
    <t>ONLY IF LINE 5 IS A POSITIVE BALANCE</t>
  </si>
  <si>
    <t xml:space="preserve">Is line 5 less than 13? </t>
  </si>
  <si>
    <t>ONLY IF LINE 5 IS A NEGATIVE BALANCE</t>
  </si>
  <si>
    <r>
      <t xml:space="preserve">Excess working capital - </t>
    </r>
    <r>
      <rPr>
        <sz val="9"/>
        <rFont val="Arial"/>
        <family val="2"/>
      </rPr>
      <t>line 5 minus line 12 (If positive)</t>
    </r>
  </si>
  <si>
    <t xml:space="preserve">Funds available to Return Contributed Capital: </t>
  </si>
  <si>
    <t xml:space="preserve">Subtract line 18 from line 17, Overfunded&lt;Underfunded&gt; </t>
  </si>
  <si>
    <t>c.  Reduce Rates - submit updated rate sheet</t>
  </si>
  <si>
    <t>Is Line 5 less than line 13?</t>
  </si>
  <si>
    <r>
      <t>Section III: Working Capital Limit Calculation</t>
    </r>
    <r>
      <rPr>
        <sz val="9"/>
        <rFont val="Arial"/>
        <family val="2"/>
      </rPr>
      <t xml:space="preserve"> - </t>
    </r>
    <r>
      <rPr>
        <b/>
        <sz val="12"/>
        <rFont val="Arial"/>
        <family val="2"/>
      </rPr>
      <t>Upper Limit</t>
    </r>
  </si>
  <si>
    <r>
      <t>Section IV: Working Capital Limit Calculation</t>
    </r>
    <r>
      <rPr>
        <sz val="9"/>
        <rFont val="Arial"/>
        <family val="2"/>
      </rPr>
      <t xml:space="preserve"> - </t>
    </r>
    <r>
      <rPr>
        <b/>
        <sz val="12"/>
        <rFont val="Arial"/>
        <family val="2"/>
      </rPr>
      <t>Lower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Limit</t>
    </r>
  </si>
  <si>
    <t>Section V: Compliance Analysis</t>
  </si>
  <si>
    <t>FGITBAL</t>
  </si>
  <si>
    <t>FWIBUDG</t>
  </si>
  <si>
    <t>Step one will be to transfer funds from index 10XXX in the amount of $611,000.   
Step two will be to raise rates from XX to XX to prevent this center from falling into a deficit position again.</t>
  </si>
  <si>
    <r>
      <t xml:space="preserve">Allowable Working Capital </t>
    </r>
    <r>
      <rPr>
        <b/>
        <sz val="10"/>
        <rFont val="Arial"/>
        <family val="2"/>
      </rPr>
      <t>(Multiply line 10 by line 11)</t>
    </r>
  </si>
  <si>
    <r>
      <t xml:space="preserve">Total Net Expenses </t>
    </r>
    <r>
      <rPr>
        <sz val="10"/>
        <rFont val="Arial"/>
        <family val="2"/>
      </rPr>
      <t>(Sum of lines 6, 7 &amp; 8)</t>
    </r>
  </si>
  <si>
    <t>Enter your written plan in the space according to the options listed above :</t>
  </si>
  <si>
    <t>(attach additional sheet as necessary)</t>
  </si>
  <si>
    <t>If Yes, you must eliminate the deficit either by:</t>
  </si>
  <si>
    <t xml:space="preserve"> $0 and line 13? </t>
  </si>
  <si>
    <t>Is line 5 between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</si>
</sst>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000"/>
    <numFmt numFmtId="166" formatCode="_(&quot;$&quot;* #,##0.00_);_(&quot;$&quot;* \(#,##0.00\);_(&quot;$&quot;* &quot;-&quot;_);_(@_)"/>
    <numFmt numFmtId="167" formatCode="0.0000"/>
  </numFmts>
  <fonts count="27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theme="3" tint="0.3999755851924192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b/>
      <sz val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116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165" fontId="5" fillId="0" borderId="2" xfId="0" quotePrefix="1" applyNumberFormat="1" applyFont="1" applyBorder="1" applyProtection="1">
      <protection locked="0"/>
    </xf>
    <xf numFmtId="0" fontId="5" fillId="0" borderId="0" xfId="0" quotePrefix="1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6" fillId="0" borderId="3" xfId="0" applyFont="1" applyBorder="1" applyAlignment="1" applyProtection="1">
      <alignment horizontal="center"/>
      <protection locked="0"/>
    </xf>
    <xf numFmtId="164" fontId="6" fillId="0" borderId="3" xfId="0" applyNumberFormat="1" applyFont="1" applyBorder="1" applyAlignment="1" applyProtection="1">
      <alignment horizontal="center"/>
      <protection locked="0"/>
    </xf>
    <xf numFmtId="164" fontId="6" fillId="0" borderId="3" xfId="0" applyNumberFormat="1" applyFont="1" applyBorder="1" applyAlignment="1" applyProtection="1">
      <alignment horizontal="right"/>
      <protection locked="0"/>
    </xf>
    <xf numFmtId="164" fontId="6" fillId="0" borderId="3" xfId="0" applyNumberFormat="1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164" fontId="8" fillId="0" borderId="0" xfId="0" applyNumberFormat="1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40" fontId="10" fillId="0" borderId="5" xfId="1" applyNumberFormat="1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0" fillId="1" borderId="0" xfId="0" applyFill="1" applyBorder="1" applyProtection="1">
      <protection locked="0"/>
    </xf>
    <xf numFmtId="0" fontId="8" fillId="0" borderId="0" xfId="0" applyFont="1" applyBorder="1" applyProtection="1">
      <protection locked="0"/>
    </xf>
    <xf numFmtId="39" fontId="0" fillId="0" borderId="0" xfId="2" applyNumberFormat="1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8" fillId="0" borderId="2" xfId="0" applyFont="1" applyBorder="1" applyProtection="1">
      <protection locked="0"/>
    </xf>
    <xf numFmtId="0" fontId="0" fillId="0" borderId="6" xfId="0" applyBorder="1" applyProtection="1"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0" xfId="3" applyFont="1" applyBorder="1" applyProtection="1">
      <protection locked="0"/>
    </xf>
    <xf numFmtId="0" fontId="0" fillId="0" borderId="5" xfId="0" applyBorder="1" applyAlignment="1" applyProtection="1">
      <alignment horizontal="right"/>
      <protection locked="0"/>
    </xf>
    <xf numFmtId="39" fontId="0" fillId="0" borderId="7" xfId="2" applyNumberFormat="1" applyFont="1" applyBorder="1" applyProtection="1">
      <protection locked="0"/>
    </xf>
    <xf numFmtId="39" fontId="0" fillId="0" borderId="2" xfId="2" applyNumberFormat="1" applyFont="1" applyBorder="1" applyProtection="1">
      <protection locked="0"/>
    </xf>
    <xf numFmtId="166" fontId="0" fillId="0" borderId="0" xfId="2" applyNumberFormat="1" applyFont="1" applyBorder="1" applyProtection="1">
      <protection locked="0"/>
    </xf>
    <xf numFmtId="0" fontId="0" fillId="0" borderId="7" xfId="0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0" fillId="0" borderId="8" xfId="0" applyBorder="1" applyProtection="1">
      <protection locked="0"/>
    </xf>
    <xf numFmtId="4" fontId="10" fillId="0" borderId="5" xfId="0" applyNumberFormat="1" applyFont="1" applyBorder="1" applyProtection="1">
      <protection locked="0"/>
    </xf>
    <xf numFmtId="39" fontId="0" fillId="0" borderId="7" xfId="2" applyNumberFormat="1" applyFont="1" applyBorder="1" applyProtection="1"/>
    <xf numFmtId="0" fontId="0" fillId="1" borderId="10" xfId="0" applyFill="1" applyBorder="1" applyProtection="1">
      <protection locked="0"/>
    </xf>
    <xf numFmtId="0" fontId="0" fillId="1" borderId="11" xfId="0" applyFill="1" applyBorder="1" applyProtection="1">
      <protection locked="0"/>
    </xf>
    <xf numFmtId="166" fontId="0" fillId="1" borderId="11" xfId="2" applyNumberFormat="1" applyFont="1" applyFill="1" applyBorder="1" applyProtection="1">
      <protection locked="0"/>
    </xf>
    <xf numFmtId="39" fontId="0" fillId="0" borderId="5" xfId="2" applyNumberFormat="1" applyFont="1" applyBorder="1" applyProtection="1"/>
    <xf numFmtId="167" fontId="0" fillId="0" borderId="5" xfId="2" applyNumberFormat="1" applyFont="1" applyBorder="1" applyAlignment="1" applyProtection="1">
      <alignment horizontal="center"/>
    </xf>
    <xf numFmtId="0" fontId="7" fillId="0" borderId="2" xfId="0" applyFont="1" applyBorder="1" applyProtection="1">
      <protection locked="0"/>
    </xf>
    <xf numFmtId="0" fontId="0" fillId="0" borderId="12" xfId="0" applyBorder="1" applyProtection="1">
      <protection locked="0"/>
    </xf>
    <xf numFmtId="0" fontId="8" fillId="0" borderId="0" xfId="0" applyFont="1" applyFill="1" applyBorder="1" applyProtection="1">
      <protection locked="0"/>
    </xf>
    <xf numFmtId="39" fontId="10" fillId="0" borderId="5" xfId="0" applyNumberFormat="1" applyFont="1" applyBorder="1" applyProtection="1"/>
    <xf numFmtId="0" fontId="13" fillId="0" borderId="0" xfId="0" applyFont="1" applyBorder="1" applyProtection="1">
      <protection locked="0"/>
    </xf>
    <xf numFmtId="0" fontId="7" fillId="0" borderId="0" xfId="0" applyFont="1" applyBorder="1" applyProtection="1"/>
    <xf numFmtId="0" fontId="14" fillId="0" borderId="0" xfId="0" applyFont="1" applyBorder="1" applyProtection="1"/>
    <xf numFmtId="0" fontId="15" fillId="0" borderId="0" xfId="0" applyFont="1" applyBorder="1" applyProtection="1">
      <protection locked="0"/>
    </xf>
    <xf numFmtId="0" fontId="11" fillId="0" borderId="0" xfId="0" applyFont="1" applyBorder="1" applyProtection="1"/>
    <xf numFmtId="0" fontId="16" fillId="0" borderId="0" xfId="0" applyFont="1" applyBorder="1" applyProtection="1">
      <protection locked="0"/>
    </xf>
    <xf numFmtId="0" fontId="7" fillId="0" borderId="0" xfId="0" applyFont="1" applyProtection="1"/>
    <xf numFmtId="0" fontId="11" fillId="0" borderId="0" xfId="0" applyFont="1" applyProtection="1">
      <protection locked="0"/>
    </xf>
    <xf numFmtId="0" fontId="15" fillId="0" borderId="0" xfId="0" applyFont="1" applyProtection="1"/>
    <xf numFmtId="0" fontId="11" fillId="0" borderId="0" xfId="0" applyFont="1" applyProtection="1"/>
    <xf numFmtId="0" fontId="16" fillId="0" borderId="0" xfId="0" applyFont="1" applyProtection="1">
      <protection locked="0"/>
    </xf>
    <xf numFmtId="0" fontId="17" fillId="0" borderId="0" xfId="0" applyFont="1" applyBorder="1" applyProtection="1"/>
    <xf numFmtId="0" fontId="12" fillId="0" borderId="0" xfId="0" applyFont="1" applyProtection="1">
      <protection locked="0"/>
    </xf>
    <xf numFmtId="39" fontId="10" fillId="0" borderId="0" xfId="0" applyNumberFormat="1" applyFont="1" applyBorder="1" applyProtection="1">
      <protection locked="0"/>
    </xf>
    <xf numFmtId="0" fontId="7" fillId="0" borderId="0" xfId="0" applyFont="1" applyFill="1" applyBorder="1" applyProtection="1">
      <protection locked="0"/>
    </xf>
    <xf numFmtId="39" fontId="10" fillId="0" borderId="5" xfId="0" applyNumberFormat="1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left" indent="2"/>
      <protection locked="0"/>
    </xf>
    <xf numFmtId="39" fontId="10" fillId="0" borderId="5" xfId="1" applyNumberFormat="1" applyFont="1" applyBorder="1" applyAlignment="1" applyProtection="1">
      <protection locked="0"/>
    </xf>
    <xf numFmtId="39" fontId="0" fillId="0" borderId="5" xfId="1" applyNumberFormat="1" applyFont="1" applyBorder="1" applyProtection="1">
      <protection locked="0"/>
    </xf>
    <xf numFmtId="39" fontId="0" fillId="0" borderId="5" xfId="2" applyNumberFormat="1" applyFont="1" applyBorder="1" applyProtection="1">
      <protection locked="0"/>
    </xf>
    <xf numFmtId="39" fontId="11" fillId="0" borderId="5" xfId="2" applyNumberFormat="1" applyFont="1" applyBorder="1" applyProtection="1"/>
    <xf numFmtId="39" fontId="0" fillId="0" borderId="0" xfId="2" applyNumberFormat="1" applyFont="1" applyBorder="1" applyProtection="1"/>
    <xf numFmtId="0" fontId="15" fillId="0" borderId="0" xfId="0" applyFont="1" applyProtection="1">
      <protection locked="0"/>
    </xf>
    <xf numFmtId="0" fontId="0" fillId="0" borderId="0" xfId="0" quotePrefix="1" applyBorder="1" applyProtection="1">
      <protection locked="0"/>
    </xf>
    <xf numFmtId="0" fontId="7" fillId="15" borderId="0" xfId="0" applyFont="1" applyFill="1" applyBorder="1" applyProtection="1">
      <protection locked="0"/>
    </xf>
    <xf numFmtId="0" fontId="11" fillId="15" borderId="0" xfId="0" applyFont="1" applyFill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21" fillId="0" borderId="0" xfId="0" applyFont="1" applyProtection="1"/>
    <xf numFmtId="0" fontId="0" fillId="0" borderId="0" xfId="0" quotePrefix="1" applyProtection="1">
      <protection locked="0"/>
    </xf>
    <xf numFmtId="0" fontId="7" fillId="0" borderId="0" xfId="0" applyFont="1" applyBorder="1" applyAlignment="1" applyProtection="1">
      <alignment horizontal="left" indent="2"/>
      <protection locked="0"/>
    </xf>
    <xf numFmtId="0" fontId="0" fillId="0" borderId="0" xfId="0" applyAlignment="1" applyProtection="1">
      <alignment horizontal="left" indent="2"/>
      <protection locked="0"/>
    </xf>
    <xf numFmtId="0" fontId="22" fillId="16" borderId="13" xfId="0" applyFont="1" applyFill="1" applyBorder="1" applyProtection="1">
      <protection locked="0"/>
    </xf>
    <xf numFmtId="0" fontId="9" fillId="16" borderId="14" xfId="0" applyFont="1" applyFill="1" applyBorder="1" applyProtection="1">
      <protection locked="0"/>
    </xf>
    <xf numFmtId="0" fontId="0" fillId="16" borderId="14" xfId="0" applyFill="1" applyBorder="1" applyProtection="1">
      <protection locked="0"/>
    </xf>
    <xf numFmtId="0" fontId="0" fillId="16" borderId="15" xfId="0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9" fillId="16" borderId="16" xfId="0" applyFont="1" applyFill="1" applyBorder="1" applyAlignment="1" applyProtection="1">
      <alignment vertical="top"/>
      <protection locked="0"/>
    </xf>
    <xf numFmtId="0" fontId="9" fillId="16" borderId="0" xfId="0" applyFont="1" applyFill="1" applyBorder="1" applyAlignment="1" applyProtection="1">
      <alignment vertical="top"/>
      <protection locked="0"/>
    </xf>
    <xf numFmtId="0" fontId="9" fillId="16" borderId="17" xfId="0" applyFont="1" applyFill="1" applyBorder="1" applyAlignment="1" applyProtection="1">
      <alignment vertical="top"/>
      <protection locked="0"/>
    </xf>
    <xf numFmtId="0" fontId="9" fillId="16" borderId="18" xfId="0" applyFont="1" applyFill="1" applyBorder="1" applyAlignment="1" applyProtection="1">
      <alignment vertical="top"/>
      <protection locked="0"/>
    </xf>
    <xf numFmtId="0" fontId="9" fillId="16" borderId="19" xfId="0" applyFont="1" applyFill="1" applyBorder="1" applyAlignment="1" applyProtection="1">
      <alignment vertical="top"/>
      <protection locked="0"/>
    </xf>
    <xf numFmtId="0" fontId="9" fillId="16" borderId="20" xfId="0" applyFont="1" applyFill="1" applyBorder="1" applyAlignment="1" applyProtection="1">
      <alignment vertical="top"/>
      <protection locked="0"/>
    </xf>
    <xf numFmtId="0" fontId="26" fillId="16" borderId="13" xfId="0" applyFont="1" applyFill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4" fontId="0" fillId="0" borderId="9" xfId="0" applyNumberFormat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24" fillId="16" borderId="16" xfId="0" applyFont="1" applyFill="1" applyBorder="1" applyAlignment="1" applyProtection="1">
      <alignment vertical="top" wrapText="1"/>
      <protection locked="0"/>
    </xf>
    <xf numFmtId="0" fontId="25" fillId="16" borderId="0" xfId="0" applyFont="1" applyFill="1" applyBorder="1" applyAlignment="1" applyProtection="1">
      <alignment vertical="top"/>
      <protection locked="0"/>
    </xf>
    <xf numFmtId="0" fontId="25" fillId="16" borderId="17" xfId="0" applyFont="1" applyFill="1" applyBorder="1" applyAlignment="1" applyProtection="1">
      <alignment vertical="top"/>
      <protection locked="0"/>
    </xf>
    <xf numFmtId="0" fontId="25" fillId="16" borderId="16" xfId="0" applyFont="1" applyFill="1" applyBorder="1" applyAlignment="1" applyProtection="1">
      <alignment vertical="top"/>
      <protection locked="0"/>
    </xf>
    <xf numFmtId="0" fontId="25" fillId="16" borderId="18" xfId="0" applyFont="1" applyFill="1" applyBorder="1" applyAlignment="1" applyProtection="1">
      <alignment vertical="top"/>
      <protection locked="0"/>
    </xf>
    <xf numFmtId="0" fontId="25" fillId="16" borderId="19" xfId="0" applyFont="1" applyFill="1" applyBorder="1" applyAlignment="1" applyProtection="1">
      <alignment vertical="top"/>
      <protection locked="0"/>
    </xf>
    <xf numFmtId="0" fontId="25" fillId="16" borderId="20" xfId="0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</cellXfs>
  <cellStyles count="55">
    <cellStyle name="20% - Accent1 2" xfId="4"/>
    <cellStyle name="20% - Accent1 3" xfId="5"/>
    <cellStyle name="20% - Accent1 4" xfId="6"/>
    <cellStyle name="20% - Accent2 2" xfId="7"/>
    <cellStyle name="20% - Accent2 3" xfId="8"/>
    <cellStyle name="20% - Accent2 4" xfId="9"/>
    <cellStyle name="20% - Accent3 2" xfId="10"/>
    <cellStyle name="20% - Accent3 3" xfId="11"/>
    <cellStyle name="20% - Accent3 4" xfId="12"/>
    <cellStyle name="20% - Accent4 2" xfId="13"/>
    <cellStyle name="20% - Accent4 3" xfId="14"/>
    <cellStyle name="20% - Accent4 4" xfId="15"/>
    <cellStyle name="20% - Accent5 2" xfId="16"/>
    <cellStyle name="20% - Accent5 3" xfId="17"/>
    <cellStyle name="20% - Accent5 4" xfId="18"/>
    <cellStyle name="20% - Accent6 2" xfId="19"/>
    <cellStyle name="20% - Accent6 3" xfId="20"/>
    <cellStyle name="20% - Accent6 4" xfId="21"/>
    <cellStyle name="40% - Accent1 2" xfId="22"/>
    <cellStyle name="40% - Accent1 3" xfId="23"/>
    <cellStyle name="40% - Accent1 4" xfId="24"/>
    <cellStyle name="40% - Accent1 5" xfId="25"/>
    <cellStyle name="40% - Accent2 2" xfId="26"/>
    <cellStyle name="40% - Accent2 3" xfId="27"/>
    <cellStyle name="40% - Accent2 4" xfId="28"/>
    <cellStyle name="40% - Accent3 2" xfId="29"/>
    <cellStyle name="40% - Accent3 3" xfId="30"/>
    <cellStyle name="40% - Accent3 4" xfId="31"/>
    <cellStyle name="40% - Accent4 2" xfId="32"/>
    <cellStyle name="40% - Accent4 3" xfId="33"/>
    <cellStyle name="40% - Accent4 4" xfId="34"/>
    <cellStyle name="40% - Accent5 2" xfId="35"/>
    <cellStyle name="40% - Accent5 3" xfId="36"/>
    <cellStyle name="40% - Accent5 4" xfId="37"/>
    <cellStyle name="40% - Accent6 2" xfId="38"/>
    <cellStyle name="40% - Accent6 3" xfId="39"/>
    <cellStyle name="40% - Accent6 4" xfId="40"/>
    <cellStyle name="Comma" xfId="1" builtinId="3"/>
    <cellStyle name="Comma 2" xfId="41"/>
    <cellStyle name="Comma 3" xfId="42"/>
    <cellStyle name="Comma 4" xfId="43"/>
    <cellStyle name="Comma 5" xfId="44"/>
    <cellStyle name="Currency" xfId="2" builtinId="4"/>
    <cellStyle name="Normal" xfId="0" builtinId="0"/>
    <cellStyle name="Normal 2" xfId="3"/>
    <cellStyle name="Normal 3" xfId="45"/>
    <cellStyle name="Normal 4" xfId="46"/>
    <cellStyle name="Normal 5" xfId="47"/>
    <cellStyle name="Normal 6" xfId="48"/>
    <cellStyle name="Normal 7" xfId="49"/>
    <cellStyle name="Normal 8" xfId="50"/>
    <cellStyle name="Note 2" xfId="51"/>
    <cellStyle name="Note 3" xfId="52"/>
    <cellStyle name="Note 4" xfId="53"/>
    <cellStyle name="Note 5" xfId="54"/>
  </cellStyles>
  <dxfs count="29">
    <dxf>
      <font>
        <color theme="1"/>
      </font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1"/>
        </patternFill>
      </fill>
    </dxf>
    <dxf>
      <font>
        <color theme="0"/>
      </font>
      <numFmt numFmtId="30" formatCode="@"/>
      <fill>
        <patternFill patternType="none">
          <bgColor auto="1"/>
        </patternFill>
      </fill>
    </dxf>
    <dxf>
      <font>
        <color theme="1"/>
      </font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1"/>
        </patternFill>
      </fill>
    </dxf>
    <dxf>
      <font>
        <color theme="0"/>
      </font>
      <numFmt numFmtId="30" formatCode="@"/>
      <fill>
        <patternFill patternType="none">
          <bgColor auto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5</xdr:row>
      <xdr:rowOff>9526</xdr:rowOff>
    </xdr:from>
    <xdr:to>
      <xdr:col>11</xdr:col>
      <xdr:colOff>514350</xdr:colOff>
      <xdr:row>15</xdr:row>
      <xdr:rowOff>28576</xdr:rowOff>
    </xdr:to>
    <xdr:sp macro="" textlink="">
      <xdr:nvSpPr>
        <xdr:cNvPr id="2" name="Right Brace 1"/>
        <xdr:cNvSpPr/>
      </xdr:nvSpPr>
      <xdr:spPr>
        <a:xfrm>
          <a:off x="7505700" y="1514476"/>
          <a:ext cx="504825" cy="19431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171450</xdr:colOff>
      <xdr:row>36</xdr:row>
      <xdr:rowOff>57150</xdr:rowOff>
    </xdr:from>
    <xdr:to>
      <xdr:col>11</xdr:col>
      <xdr:colOff>457200</xdr:colOff>
      <xdr:row>52</xdr:row>
      <xdr:rowOff>76200</xdr:rowOff>
    </xdr:to>
    <xdr:sp macro="" textlink="">
      <xdr:nvSpPr>
        <xdr:cNvPr id="3" name="Right Brace 2"/>
        <xdr:cNvSpPr/>
      </xdr:nvSpPr>
      <xdr:spPr>
        <a:xfrm>
          <a:off x="7096125" y="7524750"/>
          <a:ext cx="285750" cy="29337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152400</xdr:colOff>
      <xdr:row>73</xdr:row>
      <xdr:rowOff>9525</xdr:rowOff>
    </xdr:from>
    <xdr:to>
      <xdr:col>11</xdr:col>
      <xdr:colOff>523875</xdr:colOff>
      <xdr:row>89</xdr:row>
      <xdr:rowOff>76200</xdr:rowOff>
    </xdr:to>
    <xdr:sp macro="" textlink="">
      <xdr:nvSpPr>
        <xdr:cNvPr id="4" name="Right Brace 3"/>
        <xdr:cNvSpPr/>
      </xdr:nvSpPr>
      <xdr:spPr>
        <a:xfrm>
          <a:off x="7077075" y="14449425"/>
          <a:ext cx="371475" cy="31432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7</xdr:row>
      <xdr:rowOff>9526</xdr:rowOff>
    </xdr:from>
    <xdr:to>
      <xdr:col>11</xdr:col>
      <xdr:colOff>514350</xdr:colOff>
      <xdr:row>17</xdr:row>
      <xdr:rowOff>28576</xdr:rowOff>
    </xdr:to>
    <xdr:sp macro="" textlink="">
      <xdr:nvSpPr>
        <xdr:cNvPr id="2" name="Right Brace 1"/>
        <xdr:cNvSpPr/>
      </xdr:nvSpPr>
      <xdr:spPr>
        <a:xfrm>
          <a:off x="6686550" y="1514476"/>
          <a:ext cx="504825" cy="19431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171450</xdr:colOff>
      <xdr:row>38</xdr:row>
      <xdr:rowOff>57150</xdr:rowOff>
    </xdr:from>
    <xdr:to>
      <xdr:col>11</xdr:col>
      <xdr:colOff>457200</xdr:colOff>
      <xdr:row>53</xdr:row>
      <xdr:rowOff>76200</xdr:rowOff>
    </xdr:to>
    <xdr:sp macro="" textlink="">
      <xdr:nvSpPr>
        <xdr:cNvPr id="3" name="Right Brace 2"/>
        <xdr:cNvSpPr/>
      </xdr:nvSpPr>
      <xdr:spPr>
        <a:xfrm>
          <a:off x="6848475" y="7524750"/>
          <a:ext cx="285750" cy="29337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152400</xdr:colOff>
      <xdr:row>74</xdr:row>
      <xdr:rowOff>9525</xdr:rowOff>
    </xdr:from>
    <xdr:to>
      <xdr:col>11</xdr:col>
      <xdr:colOff>523875</xdr:colOff>
      <xdr:row>90</xdr:row>
      <xdr:rowOff>76200</xdr:rowOff>
    </xdr:to>
    <xdr:sp macro="" textlink="">
      <xdr:nvSpPr>
        <xdr:cNvPr id="4" name="Right Brace 3"/>
        <xdr:cNvSpPr/>
      </xdr:nvSpPr>
      <xdr:spPr>
        <a:xfrm>
          <a:off x="6829425" y="14449425"/>
          <a:ext cx="371475" cy="31432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14</xdr:col>
      <xdr:colOff>0</xdr:colOff>
      <xdr:row>2</xdr:row>
      <xdr:rowOff>0</xdr:rowOff>
    </xdr:from>
    <xdr:to>
      <xdr:col>28</xdr:col>
      <xdr:colOff>209550</xdr:colOff>
      <xdr:row>19</xdr:row>
      <xdr:rowOff>123825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44225" y="457200"/>
          <a:ext cx="8743950" cy="3619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28575</xdr:colOff>
      <xdr:row>19</xdr:row>
      <xdr:rowOff>123825</xdr:rowOff>
    </xdr:from>
    <xdr:to>
      <xdr:col>28</xdr:col>
      <xdr:colOff>457200</xdr:colOff>
      <xdr:row>30</xdr:row>
      <xdr:rowOff>171450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58400" y="4076700"/>
          <a:ext cx="8963025" cy="2200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0</xdr:colOff>
      <xdr:row>49</xdr:row>
      <xdr:rowOff>104775</xdr:rowOff>
    </xdr:from>
    <xdr:to>
      <xdr:col>20</xdr:col>
      <xdr:colOff>447675</xdr:colOff>
      <xdr:row>65</xdr:row>
      <xdr:rowOff>57150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944225" y="9696450"/>
          <a:ext cx="4105275" cy="3067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0</xdr:colOff>
      <xdr:row>65</xdr:row>
      <xdr:rowOff>114300</xdr:rowOff>
    </xdr:from>
    <xdr:to>
      <xdr:col>20</xdr:col>
      <xdr:colOff>457200</xdr:colOff>
      <xdr:row>81</xdr:row>
      <xdr:rowOff>85725</xdr:rowOff>
    </xdr:to>
    <xdr:pic>
      <xdr:nvPicPr>
        <xdr:cNvPr id="20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44225" y="12820650"/>
          <a:ext cx="4114800" cy="3095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20</xdr:col>
      <xdr:colOff>381000</xdr:colOff>
      <xdr:row>49</xdr:row>
      <xdr:rowOff>66675</xdr:rowOff>
    </xdr:to>
    <xdr:pic>
      <xdr:nvPicPr>
        <xdr:cNvPr id="20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944225" y="6581775"/>
          <a:ext cx="4038600" cy="3076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4"/>
  <sheetViews>
    <sheetView tabSelected="1" zoomScaleNormal="100" workbookViewId="0">
      <selection activeCell="H90" sqref="H90"/>
    </sheetView>
  </sheetViews>
  <sheetFormatPr defaultRowHeight="12.75"/>
  <cols>
    <col min="2" max="2" width="5.42578125" customWidth="1"/>
    <col min="3" max="3" width="19.140625" customWidth="1"/>
    <col min="5" max="5" width="3.140625" customWidth="1"/>
    <col min="6" max="6" width="5.5703125" customWidth="1"/>
    <col min="9" max="9" width="11.85546875" bestFit="1" customWidth="1"/>
    <col min="11" max="11" width="20.7109375" customWidth="1"/>
    <col min="13" max="13" width="36.7109375" customWidth="1"/>
  </cols>
  <sheetData>
    <row r="1" spans="1:20" ht="18">
      <c r="A1" s="3" t="s">
        <v>1</v>
      </c>
      <c r="B1" s="3"/>
      <c r="C1" s="4"/>
      <c r="D1" s="5"/>
      <c r="E1" s="106" t="s">
        <v>2</v>
      </c>
      <c r="F1" s="106"/>
      <c r="G1" s="106"/>
      <c r="H1" s="6"/>
      <c r="I1" s="7"/>
      <c r="J1" s="7"/>
      <c r="K1" s="7"/>
      <c r="L1" s="1"/>
      <c r="M1" s="1"/>
      <c r="N1" s="1"/>
      <c r="O1" s="2"/>
      <c r="P1" s="1"/>
      <c r="Q1" s="1"/>
      <c r="R1" s="1"/>
      <c r="S1" s="1"/>
      <c r="T1" s="1"/>
    </row>
    <row r="2" spans="1:20" ht="15" thickBot="1">
      <c r="A2" s="8" t="s">
        <v>3</v>
      </c>
      <c r="B2" s="9">
        <v>10</v>
      </c>
      <c r="C2" s="10" t="s">
        <v>4</v>
      </c>
      <c r="D2" s="11"/>
      <c r="E2" s="12"/>
      <c r="F2" s="12"/>
      <c r="G2" s="12"/>
      <c r="H2" s="12"/>
      <c r="I2" s="12"/>
      <c r="J2" s="12"/>
      <c r="K2" s="12"/>
      <c r="L2" s="1"/>
      <c r="M2" s="1"/>
      <c r="N2" s="1"/>
      <c r="O2" s="2"/>
      <c r="P2" s="1"/>
      <c r="Q2" s="1"/>
      <c r="R2" s="1"/>
      <c r="S2" s="1"/>
      <c r="T2" s="1"/>
    </row>
    <row r="3" spans="1:20" ht="18.75" thickTop="1">
      <c r="A3" s="13"/>
      <c r="B3" s="13"/>
      <c r="C3" s="13"/>
      <c r="D3" s="13"/>
      <c r="E3" s="13"/>
      <c r="F3" s="13"/>
      <c r="G3" s="14"/>
      <c r="H3" s="14"/>
      <c r="I3" s="14"/>
      <c r="J3" s="14"/>
      <c r="K3" s="14"/>
      <c r="L3" s="1"/>
      <c r="M3" s="1"/>
      <c r="N3" s="1"/>
      <c r="O3" s="2"/>
      <c r="P3" s="1"/>
      <c r="Q3" s="1"/>
      <c r="R3" s="1"/>
      <c r="S3" s="1"/>
      <c r="T3" s="1"/>
    </row>
    <row r="4" spans="1:20" ht="18">
      <c r="A4" s="15" t="s">
        <v>5</v>
      </c>
      <c r="B4" s="16"/>
      <c r="C4" s="1"/>
      <c r="D4" s="1"/>
      <c r="E4" s="13"/>
      <c r="F4" s="13"/>
      <c r="G4" s="14"/>
      <c r="H4" s="14"/>
      <c r="I4" s="14"/>
      <c r="J4" s="14"/>
      <c r="K4" s="1"/>
      <c r="L4" s="1"/>
      <c r="M4" s="1"/>
      <c r="N4" s="1"/>
      <c r="O4" s="2"/>
      <c r="P4" s="1"/>
      <c r="Q4" s="1"/>
      <c r="R4" s="1"/>
      <c r="S4" s="1"/>
      <c r="T4" s="1"/>
    </row>
    <row r="5" spans="1:20">
      <c r="A5" s="7"/>
      <c r="B5" s="7"/>
      <c r="C5" s="1"/>
      <c r="D5" s="1"/>
      <c r="E5" s="1"/>
      <c r="F5" s="1"/>
      <c r="G5" s="1"/>
      <c r="H5" s="7"/>
      <c r="I5" s="7"/>
      <c r="J5" s="1"/>
      <c r="K5" s="1"/>
      <c r="L5" s="1"/>
      <c r="M5" s="1"/>
      <c r="N5" s="1"/>
      <c r="O5" s="2"/>
      <c r="P5" s="1"/>
      <c r="Q5" s="1"/>
      <c r="R5" s="1"/>
      <c r="S5" s="1"/>
      <c r="T5" s="1"/>
    </row>
    <row r="6" spans="1:20" ht="15">
      <c r="A6" s="17">
        <v>1</v>
      </c>
      <c r="B6" s="18" t="s">
        <v>6</v>
      </c>
      <c r="C6" s="19"/>
      <c r="D6" s="20"/>
      <c r="E6" s="20"/>
      <c r="F6" s="20"/>
      <c r="G6" s="20"/>
      <c r="H6" s="1"/>
      <c r="I6" s="1"/>
      <c r="J6" s="21">
        <v>1</v>
      </c>
      <c r="K6" s="22"/>
      <c r="M6" s="1"/>
      <c r="O6" s="2"/>
      <c r="P6" s="1"/>
      <c r="Q6" s="1"/>
      <c r="R6" s="1"/>
      <c r="S6" s="1"/>
      <c r="T6" s="1"/>
    </row>
    <row r="7" spans="1:20" ht="15">
      <c r="A7" s="17">
        <v>2</v>
      </c>
      <c r="B7" s="18" t="s">
        <v>7</v>
      </c>
      <c r="C7" s="23"/>
      <c r="D7" s="1"/>
      <c r="E7" s="14"/>
      <c r="F7" s="14"/>
      <c r="G7" s="14"/>
      <c r="H7" s="21">
        <v>2</v>
      </c>
      <c r="I7" s="22"/>
      <c r="J7" s="24"/>
      <c r="K7" s="24"/>
      <c r="L7" s="1"/>
      <c r="M7" s="1"/>
      <c r="N7" s="1"/>
      <c r="O7" s="2"/>
      <c r="P7" s="1"/>
      <c r="Q7" s="1"/>
      <c r="R7" s="1"/>
      <c r="S7" s="1"/>
      <c r="T7" s="1"/>
    </row>
    <row r="8" spans="1:20" ht="15">
      <c r="A8" s="25"/>
      <c r="B8" s="25"/>
      <c r="C8" s="14"/>
      <c r="D8" s="14"/>
      <c r="E8" s="14"/>
      <c r="F8" s="14"/>
      <c r="G8" s="14"/>
      <c r="H8" s="14"/>
      <c r="I8" s="14"/>
      <c r="J8" s="14"/>
      <c r="K8" s="26"/>
      <c r="L8" s="1"/>
      <c r="M8" s="1"/>
      <c r="N8" s="1"/>
      <c r="O8" s="2"/>
      <c r="P8" s="1"/>
      <c r="Q8" s="1"/>
      <c r="R8" s="1"/>
      <c r="S8" s="1"/>
      <c r="T8" s="1"/>
    </row>
    <row r="9" spans="1:20" ht="15.75">
      <c r="A9" s="27" t="s">
        <v>8</v>
      </c>
      <c r="B9" s="27"/>
      <c r="C9" s="28"/>
      <c r="D9" s="14"/>
      <c r="E9" s="14"/>
      <c r="F9" s="14"/>
      <c r="G9" s="14"/>
      <c r="H9" s="14"/>
      <c r="I9" s="14"/>
      <c r="J9" s="14"/>
      <c r="K9" s="26"/>
      <c r="L9" s="1"/>
      <c r="M9" s="1"/>
      <c r="N9" s="1"/>
      <c r="O9" s="2"/>
      <c r="P9" s="1"/>
      <c r="Q9" s="1"/>
      <c r="R9" s="1"/>
      <c r="S9" s="1"/>
      <c r="T9" s="1"/>
    </row>
    <row r="10" spans="1:20" ht="25.5">
      <c r="A10" s="25"/>
      <c r="B10" s="25"/>
      <c r="C10" s="14"/>
      <c r="D10" s="14"/>
      <c r="E10" s="14"/>
      <c r="F10" s="14"/>
      <c r="G10" s="14"/>
      <c r="H10" s="14"/>
      <c r="I10" s="14"/>
      <c r="J10" s="14"/>
      <c r="K10" s="26"/>
      <c r="L10" s="1"/>
      <c r="M10" s="95" t="s">
        <v>47</v>
      </c>
      <c r="N10" s="1"/>
      <c r="O10" s="2"/>
      <c r="P10" s="1"/>
      <c r="Q10" s="1"/>
      <c r="R10" s="1"/>
      <c r="S10" s="1"/>
      <c r="T10" s="1"/>
    </row>
    <row r="11" spans="1:20" ht="15">
      <c r="A11" s="29">
        <v>3</v>
      </c>
      <c r="B11" s="29" t="s">
        <v>54</v>
      </c>
      <c r="C11" s="7"/>
      <c r="D11" s="7"/>
      <c r="E11" s="7"/>
      <c r="F11" s="7"/>
      <c r="G11" s="7"/>
      <c r="H11" s="7"/>
      <c r="I11" s="30"/>
      <c r="J11" s="21">
        <v>3</v>
      </c>
      <c r="K11" s="22"/>
      <c r="L11" s="1"/>
      <c r="N11" s="1"/>
      <c r="O11" s="2"/>
      <c r="P11" s="1"/>
      <c r="Q11" s="1"/>
      <c r="R11" s="1"/>
      <c r="S11" s="1"/>
      <c r="T11" s="1"/>
    </row>
    <row r="12" spans="1:20" ht="15">
      <c r="A12" s="25"/>
      <c r="B12" s="25"/>
      <c r="C12" s="14"/>
      <c r="D12" s="14"/>
      <c r="E12" s="14"/>
      <c r="F12" s="14"/>
      <c r="G12" s="14"/>
      <c r="H12" s="14"/>
      <c r="I12" s="14"/>
      <c r="J12" s="14"/>
      <c r="K12" s="26"/>
      <c r="L12" s="1"/>
      <c r="M12" s="1"/>
      <c r="N12" s="1"/>
      <c r="O12" s="2"/>
      <c r="P12" s="1"/>
      <c r="Q12" s="1"/>
      <c r="R12" s="1"/>
      <c r="S12" s="1"/>
      <c r="T12" s="1"/>
    </row>
    <row r="13" spans="1:20" ht="15">
      <c r="A13" s="31">
        <v>4</v>
      </c>
      <c r="B13" s="32" t="s">
        <v>9</v>
      </c>
      <c r="C13" s="14"/>
      <c r="D13" s="14"/>
      <c r="E13" s="14"/>
      <c r="F13" s="14"/>
      <c r="G13" s="14"/>
      <c r="H13" s="14"/>
      <c r="I13" s="14"/>
      <c r="J13" s="33">
        <v>4</v>
      </c>
      <c r="K13" s="22"/>
      <c r="L13" s="1"/>
      <c r="M13" s="1"/>
      <c r="N13" s="1"/>
      <c r="O13" s="2"/>
      <c r="P13" s="1"/>
      <c r="Q13" s="1"/>
      <c r="R13" s="1"/>
      <c r="S13" s="1"/>
      <c r="T13" s="1"/>
    </row>
    <row r="14" spans="1:20" ht="15">
      <c r="A14" s="25"/>
      <c r="B14" s="23"/>
      <c r="C14" s="14"/>
      <c r="D14" s="14"/>
      <c r="E14" s="14"/>
      <c r="F14" s="14"/>
      <c r="G14" s="14"/>
      <c r="H14" s="14"/>
      <c r="I14" s="14"/>
      <c r="J14" s="21"/>
      <c r="K14" s="34"/>
      <c r="L14" s="1"/>
      <c r="M14" s="1"/>
      <c r="N14" s="1"/>
      <c r="O14" s="2"/>
      <c r="P14" s="1"/>
      <c r="Q14" s="1"/>
      <c r="R14" s="1"/>
      <c r="S14" s="1"/>
      <c r="T14" s="1"/>
    </row>
    <row r="15" spans="1:20" ht="15.75">
      <c r="A15" s="25">
        <v>5</v>
      </c>
      <c r="B15" s="27" t="s">
        <v>49</v>
      </c>
      <c r="C15" s="28"/>
      <c r="D15" s="28"/>
      <c r="E15" s="28"/>
      <c r="F15" s="28"/>
      <c r="G15" s="14"/>
      <c r="H15" s="14"/>
      <c r="I15" s="14"/>
      <c r="J15" s="21">
        <v>5</v>
      </c>
      <c r="K15" s="22">
        <f>-K6-K11-K13</f>
        <v>0</v>
      </c>
      <c r="L15" s="1"/>
      <c r="M15" s="1"/>
      <c r="N15" s="1"/>
      <c r="O15" s="2"/>
      <c r="P15" s="1"/>
      <c r="Q15" s="1"/>
      <c r="R15" s="1"/>
      <c r="S15" s="1"/>
      <c r="T15" s="1"/>
    </row>
    <row r="16" spans="1:20" ht="15">
      <c r="A16" s="29"/>
      <c r="B16" s="29"/>
      <c r="C16" s="7"/>
      <c r="D16" s="7"/>
      <c r="E16" s="7"/>
      <c r="F16" s="7"/>
      <c r="G16" s="7"/>
      <c r="H16" s="7"/>
      <c r="I16" s="7"/>
      <c r="J16" s="7"/>
      <c r="K16" s="35"/>
      <c r="L16" s="1"/>
      <c r="M16" s="1"/>
      <c r="N16" s="1"/>
      <c r="O16" s="2"/>
      <c r="P16" s="1"/>
      <c r="Q16" s="1"/>
      <c r="R16" s="1"/>
      <c r="S16" s="1"/>
      <c r="T16" s="1"/>
    </row>
    <row r="17" spans="1:20" ht="15.75">
      <c r="A17" s="15"/>
      <c r="B17" s="15"/>
      <c r="C17" s="1"/>
      <c r="D17" s="1"/>
      <c r="E17" s="1"/>
      <c r="F17" s="1"/>
      <c r="G17" s="1"/>
      <c r="H17" s="1"/>
      <c r="I17" s="1"/>
      <c r="J17" s="1"/>
      <c r="K17" s="36"/>
      <c r="L17" s="1"/>
      <c r="M17" s="1"/>
      <c r="N17" s="1"/>
      <c r="O17" s="2"/>
      <c r="P17" s="1"/>
      <c r="Q17" s="1"/>
      <c r="R17" s="1"/>
      <c r="S17" s="1"/>
      <c r="T17" s="1"/>
    </row>
    <row r="18" spans="1:20" ht="18">
      <c r="A18" s="15" t="s">
        <v>71</v>
      </c>
      <c r="B18" s="16"/>
      <c r="C18" s="1"/>
      <c r="D18" s="1"/>
      <c r="E18" s="13"/>
      <c r="F18" s="13"/>
      <c r="G18" s="14"/>
      <c r="H18" s="14"/>
      <c r="I18" s="14"/>
      <c r="J18" s="14"/>
      <c r="K18" s="1"/>
      <c r="L18" s="1"/>
      <c r="M18" s="1"/>
      <c r="N18" s="1"/>
      <c r="O18" s="2"/>
      <c r="P18" s="1"/>
      <c r="Q18" s="1"/>
      <c r="R18" s="1"/>
      <c r="S18" s="1"/>
      <c r="T18" s="1"/>
    </row>
    <row r="19" spans="1:20" ht="15.75">
      <c r="A19" s="15"/>
      <c r="B19" s="21" t="s">
        <v>3</v>
      </c>
      <c r="C19" s="21" t="s">
        <v>10</v>
      </c>
      <c r="D19" s="103" t="s">
        <v>11</v>
      </c>
      <c r="E19" s="104"/>
      <c r="F19" s="105"/>
      <c r="G19" s="14"/>
      <c r="H19" s="14"/>
      <c r="I19" s="21" t="s">
        <v>12</v>
      </c>
      <c r="J19" s="14"/>
      <c r="K19" s="1"/>
      <c r="L19" s="1"/>
      <c r="M19" s="1"/>
      <c r="N19" s="1"/>
      <c r="O19" s="2"/>
      <c r="P19" s="1"/>
      <c r="Q19" s="1"/>
      <c r="R19" s="1"/>
      <c r="S19" s="1"/>
      <c r="T19" s="1"/>
    </row>
    <row r="20" spans="1:20">
      <c r="A20" s="7"/>
      <c r="B20" s="7"/>
      <c r="C20" s="20"/>
      <c r="D20" s="40"/>
      <c r="E20" s="40"/>
      <c r="F20" s="40"/>
      <c r="G20" s="1"/>
      <c r="H20" s="1"/>
      <c r="I20" s="1"/>
      <c r="J20" s="1"/>
      <c r="K20" s="7"/>
      <c r="L20" s="1"/>
      <c r="M20" s="1"/>
      <c r="N20" s="1"/>
      <c r="O20" s="2"/>
      <c r="P20" s="1"/>
      <c r="Q20" s="1"/>
      <c r="R20" s="1"/>
      <c r="S20" s="1"/>
      <c r="T20" s="1"/>
    </row>
    <row r="21" spans="1:20" ht="15">
      <c r="A21" s="17">
        <v>6</v>
      </c>
      <c r="B21" s="18">
        <f>B2</f>
        <v>10</v>
      </c>
      <c r="C21" s="41"/>
      <c r="D21" s="103"/>
      <c r="E21" s="104"/>
      <c r="F21" s="105"/>
      <c r="G21" s="20"/>
      <c r="H21" s="37">
        <v>6</v>
      </c>
      <c r="I21" s="42">
        <f>+C21-D21</f>
        <v>0</v>
      </c>
      <c r="J21" s="43"/>
      <c r="K21" s="1"/>
      <c r="L21" s="1"/>
      <c r="M21" s="1" t="s">
        <v>50</v>
      </c>
      <c r="N21" s="1"/>
      <c r="O21" s="2"/>
      <c r="P21" s="1"/>
      <c r="Q21" s="1"/>
      <c r="R21" s="1"/>
      <c r="S21" s="1"/>
      <c r="T21" s="1"/>
    </row>
    <row r="22" spans="1:20" ht="15">
      <c r="A22" s="17">
        <v>7</v>
      </c>
      <c r="B22" s="18">
        <f>B21-1</f>
        <v>9</v>
      </c>
      <c r="C22" s="41"/>
      <c r="D22" s="103"/>
      <c r="E22" s="104"/>
      <c r="F22" s="105"/>
      <c r="G22" s="14"/>
      <c r="H22" s="21">
        <v>7</v>
      </c>
      <c r="I22" s="42">
        <f t="shared" ref="I22:I23" si="0">+C22-D22</f>
        <v>0</v>
      </c>
      <c r="J22" s="44"/>
      <c r="K22" s="1"/>
      <c r="L22" s="1"/>
      <c r="M22" s="1" t="s">
        <v>51</v>
      </c>
      <c r="N22" s="1"/>
      <c r="O22" s="2"/>
      <c r="P22" s="1"/>
      <c r="Q22" s="1"/>
      <c r="R22" s="1"/>
      <c r="S22" s="1"/>
      <c r="T22" s="1"/>
    </row>
    <row r="23" spans="1:20" ht="15">
      <c r="A23" s="17">
        <v>8</v>
      </c>
      <c r="B23" s="18">
        <f>B22-1</f>
        <v>8</v>
      </c>
      <c r="C23" s="41"/>
      <c r="D23" s="103"/>
      <c r="E23" s="104"/>
      <c r="F23" s="105"/>
      <c r="G23" s="14"/>
      <c r="H23" s="21">
        <v>8</v>
      </c>
      <c r="I23" s="42">
        <f t="shared" si="0"/>
        <v>0</v>
      </c>
      <c r="J23" s="45"/>
      <c r="K23" s="1"/>
      <c r="L23" s="1"/>
      <c r="M23" s="1" t="s">
        <v>52</v>
      </c>
      <c r="N23" s="1"/>
      <c r="O23" s="2"/>
      <c r="P23" s="1"/>
      <c r="Q23" s="1"/>
      <c r="R23" s="1"/>
      <c r="S23" s="1"/>
      <c r="T23" s="1"/>
    </row>
    <row r="24" spans="1:20" ht="15">
      <c r="A24" s="17">
        <v>9</v>
      </c>
      <c r="B24" s="25" t="s">
        <v>78</v>
      </c>
      <c r="C24" s="14"/>
      <c r="D24" s="14"/>
      <c r="E24" s="14"/>
      <c r="F24" s="14"/>
      <c r="G24" s="14"/>
      <c r="H24" s="21">
        <v>9</v>
      </c>
      <c r="I24" s="42">
        <f>SUM(I21:I23)</f>
        <v>0</v>
      </c>
      <c r="J24" s="45"/>
      <c r="K24" s="36"/>
      <c r="L24" s="1"/>
      <c r="M24" s="1"/>
      <c r="N24" s="1"/>
      <c r="O24" s="2"/>
      <c r="P24" s="1"/>
      <c r="Q24" s="1"/>
      <c r="R24" s="1"/>
      <c r="S24" s="1"/>
      <c r="T24" s="1"/>
    </row>
    <row r="25" spans="1:20" ht="15">
      <c r="A25" s="17">
        <v>10</v>
      </c>
      <c r="B25" s="25" t="s">
        <v>14</v>
      </c>
      <c r="C25" s="14"/>
      <c r="D25" s="14"/>
      <c r="E25" s="14"/>
      <c r="F25" s="14"/>
      <c r="G25" s="14"/>
      <c r="H25" s="14"/>
      <c r="I25" s="36"/>
      <c r="J25" s="21">
        <v>10</v>
      </c>
      <c r="K25" s="46">
        <f>+I24/3</f>
        <v>0</v>
      </c>
      <c r="L25" s="1"/>
      <c r="M25" s="1"/>
      <c r="N25" s="1"/>
      <c r="O25" s="2"/>
      <c r="P25" s="1"/>
      <c r="Q25" s="1"/>
      <c r="R25" s="1"/>
      <c r="S25" s="1"/>
      <c r="T25" s="1"/>
    </row>
    <row r="26" spans="1:20" ht="15">
      <c r="A26" s="17">
        <v>11</v>
      </c>
      <c r="B26" s="25" t="s">
        <v>15</v>
      </c>
      <c r="C26" s="14"/>
      <c r="D26" s="14"/>
      <c r="E26" s="14"/>
      <c r="F26" s="14"/>
      <c r="G26" s="14"/>
      <c r="H26" s="14"/>
      <c r="I26" s="36"/>
      <c r="J26" s="21">
        <v>11</v>
      </c>
      <c r="K26" s="47">
        <v>0.16669999999999999</v>
      </c>
      <c r="L26" s="1"/>
      <c r="M26" s="1"/>
      <c r="N26" s="1"/>
      <c r="O26" s="2"/>
      <c r="P26" s="1"/>
      <c r="Q26" s="1"/>
      <c r="R26" s="1"/>
      <c r="S26" s="1"/>
      <c r="T26" s="1"/>
    </row>
    <row r="27" spans="1:20" ht="15.75">
      <c r="A27" s="29">
        <v>12</v>
      </c>
      <c r="B27" s="48" t="s">
        <v>77</v>
      </c>
      <c r="C27" s="7"/>
      <c r="D27" s="7"/>
      <c r="E27" s="7"/>
      <c r="F27" s="7"/>
      <c r="G27" s="7"/>
      <c r="H27" s="7"/>
      <c r="I27" s="7"/>
      <c r="J27" s="49">
        <v>12</v>
      </c>
      <c r="K27" s="46">
        <f>+K25*K26</f>
        <v>0</v>
      </c>
      <c r="L27" s="1"/>
      <c r="M27" s="1"/>
      <c r="N27" s="1"/>
      <c r="O27" s="2"/>
      <c r="P27" s="1"/>
      <c r="Q27" s="1"/>
      <c r="R27" s="1"/>
      <c r="S27" s="1"/>
      <c r="T27" s="1"/>
    </row>
    <row r="28" spans="1:20" ht="15">
      <c r="A28" s="25"/>
      <c r="B28" s="25"/>
      <c r="C28" s="14"/>
      <c r="D28" s="14"/>
      <c r="E28" s="14"/>
      <c r="F28" s="14"/>
      <c r="G28" s="14"/>
      <c r="H28" s="14"/>
      <c r="I28" s="14"/>
      <c r="J28" s="14"/>
      <c r="K28" s="26"/>
      <c r="L28" s="1"/>
      <c r="M28" s="1"/>
      <c r="N28" s="1"/>
      <c r="O28" s="2"/>
      <c r="P28" s="1"/>
      <c r="Q28" s="1"/>
      <c r="R28" s="1"/>
      <c r="S28" s="1"/>
      <c r="T28" s="1"/>
    </row>
    <row r="29" spans="1:20" ht="15">
      <c r="A29" s="25"/>
      <c r="B29" s="25"/>
      <c r="C29" s="14"/>
      <c r="D29" s="14"/>
      <c r="E29" s="14"/>
      <c r="F29" s="14"/>
      <c r="G29" s="14"/>
      <c r="H29" s="14"/>
      <c r="I29" s="14"/>
      <c r="J29" s="14"/>
      <c r="K29" s="26"/>
      <c r="L29" s="1"/>
      <c r="M29" s="1"/>
      <c r="N29" s="1"/>
      <c r="O29" s="2"/>
      <c r="P29" s="1"/>
      <c r="Q29" s="1"/>
      <c r="R29" s="1"/>
      <c r="S29" s="1"/>
      <c r="T29" s="1"/>
    </row>
    <row r="30" spans="1:20" ht="18">
      <c r="A30" s="15" t="s">
        <v>72</v>
      </c>
      <c r="B30" s="16"/>
      <c r="C30" s="1"/>
      <c r="D30" s="1"/>
      <c r="E30" s="13"/>
      <c r="F30" s="13"/>
      <c r="G30" s="14"/>
      <c r="H30" s="14"/>
      <c r="I30" s="14"/>
      <c r="J30" s="14"/>
      <c r="K30" s="26"/>
      <c r="L30" s="1"/>
      <c r="M30" s="1"/>
      <c r="N30" s="1"/>
      <c r="O30" s="2"/>
      <c r="P30" s="1"/>
      <c r="Q30" s="1"/>
      <c r="R30" s="1"/>
      <c r="S30" s="1"/>
      <c r="T30" s="1"/>
    </row>
    <row r="31" spans="1:20" ht="15">
      <c r="A31" s="25"/>
      <c r="B31" s="50" t="s">
        <v>17</v>
      </c>
      <c r="C31" s="1"/>
      <c r="D31" s="1"/>
      <c r="E31" s="1"/>
      <c r="F31" s="1"/>
      <c r="G31" s="14"/>
      <c r="H31" s="14"/>
      <c r="I31" s="14"/>
      <c r="J31" s="21">
        <v>13</v>
      </c>
      <c r="K31" s="51">
        <f>-K25*0.05</f>
        <v>0</v>
      </c>
      <c r="L31" s="1"/>
      <c r="M31" s="1"/>
      <c r="N31" s="1"/>
      <c r="O31" s="2"/>
      <c r="P31" s="1"/>
      <c r="Q31" s="1"/>
      <c r="R31" s="1"/>
      <c r="S31" s="1"/>
      <c r="T31" s="1"/>
    </row>
    <row r="32" spans="1:20" ht="15.75">
      <c r="A32" s="15"/>
      <c r="B32" s="15"/>
      <c r="C32" s="1"/>
      <c r="D32" s="1"/>
      <c r="E32" s="1"/>
      <c r="F32" s="1"/>
      <c r="G32" s="1"/>
      <c r="H32" s="1"/>
      <c r="I32" s="1"/>
      <c r="J32" s="1"/>
      <c r="K32" s="36"/>
      <c r="L32" s="1"/>
      <c r="M32" s="1"/>
      <c r="N32" s="1"/>
      <c r="O32" s="2"/>
      <c r="P32" s="1"/>
      <c r="Q32" s="1"/>
      <c r="R32" s="1"/>
      <c r="S32" s="1"/>
      <c r="T32" s="1"/>
    </row>
    <row r="33" spans="1:20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"/>
      <c r="M33" s="1"/>
      <c r="N33" s="1"/>
      <c r="O33" s="2"/>
      <c r="P33" s="1"/>
      <c r="Q33" s="1"/>
      <c r="R33" s="1"/>
      <c r="S33" s="1"/>
      <c r="T33" s="1"/>
    </row>
    <row r="34" spans="1:2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  <c r="P34" s="1"/>
      <c r="Q34" s="1"/>
      <c r="R34" s="1"/>
      <c r="S34" s="1"/>
      <c r="T34" s="1"/>
    </row>
    <row r="35" spans="1:20" ht="15.75">
      <c r="A35" s="15" t="s">
        <v>73</v>
      </c>
      <c r="B35" s="16"/>
      <c r="C35" s="1"/>
      <c r="D35" s="14"/>
      <c r="E35" s="14"/>
      <c r="F35" s="14"/>
      <c r="G35" s="14"/>
      <c r="H35" s="14"/>
      <c r="I35" s="14"/>
      <c r="J35" s="14"/>
      <c r="K35" s="14"/>
      <c r="L35" s="1"/>
      <c r="M35" s="1"/>
      <c r="N35" s="1"/>
      <c r="O35" s="2"/>
      <c r="P35" s="1"/>
      <c r="Q35" s="1"/>
      <c r="R35" s="1"/>
      <c r="S35" s="1"/>
      <c r="T35" s="1"/>
    </row>
    <row r="36" spans="1:20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"/>
      <c r="M36" s="1"/>
      <c r="N36" s="1"/>
      <c r="O36" s="2"/>
      <c r="P36" s="1"/>
      <c r="Q36" s="1"/>
      <c r="R36" s="1"/>
      <c r="S36" s="1"/>
      <c r="T36" s="1"/>
    </row>
    <row r="37" spans="1:20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"/>
      <c r="M37" s="1"/>
      <c r="N37" s="1"/>
      <c r="O37" s="2"/>
      <c r="P37" s="1"/>
      <c r="Q37" s="1"/>
      <c r="R37" s="1"/>
      <c r="S37" s="1"/>
      <c r="T37" s="1"/>
    </row>
    <row r="38" spans="1:20" ht="15.75">
      <c r="A38" s="15" t="s">
        <v>18</v>
      </c>
      <c r="B38" s="52" t="s">
        <v>63</v>
      </c>
      <c r="C38" s="14"/>
      <c r="D38" s="14"/>
      <c r="E38" s="14"/>
      <c r="F38" s="14"/>
      <c r="G38" s="14"/>
      <c r="H38" s="14"/>
      <c r="I38" s="14"/>
      <c r="J38" s="14"/>
      <c r="K38" s="14"/>
      <c r="L38" s="1"/>
      <c r="M38" s="1"/>
      <c r="N38" s="1"/>
      <c r="O38" s="2"/>
      <c r="P38" s="1"/>
      <c r="Q38" s="1"/>
      <c r="R38" s="1"/>
      <c r="S38" s="1"/>
      <c r="T38" s="1"/>
    </row>
    <row r="39" spans="1:20" ht="15.75">
      <c r="A39" s="1"/>
      <c r="B39" s="93" t="s">
        <v>58</v>
      </c>
      <c r="C39" s="23"/>
      <c r="D39" s="53" t="str">
        <f>IF(AND($K$15&gt;0,$K$15&lt;=$K$27),"Yes","No")</f>
        <v>No</v>
      </c>
      <c r="E39" s="28"/>
      <c r="F39" s="54" t="str">
        <f>IF(D39="No","Go to next question.")</f>
        <v>Go to next question.</v>
      </c>
      <c r="G39" s="55"/>
      <c r="H39" s="55"/>
      <c r="I39" s="55"/>
      <c r="J39" s="14"/>
      <c r="K39" s="14"/>
      <c r="L39" s="1"/>
      <c r="M39" s="1"/>
      <c r="N39" s="1"/>
      <c r="O39" s="2"/>
      <c r="P39" s="1"/>
      <c r="Q39" s="1"/>
      <c r="R39" s="1"/>
      <c r="S39" s="1"/>
      <c r="T39" s="1"/>
    </row>
    <row r="40" spans="1:20" ht="15.75">
      <c r="A40" s="17"/>
      <c r="B40" s="93" t="s">
        <v>19</v>
      </c>
      <c r="C40" s="23"/>
      <c r="D40" s="53" t="str">
        <f>IF(AND($K$15&gt;0,$K$15&lt;=$K$27),"Yes","No")</f>
        <v>No</v>
      </c>
      <c r="E40" s="28"/>
      <c r="F40" s="54" t="b">
        <f>IF(D40="Yes"," THIS FUND IS IN COMPLIANCE!  You are finished.")</f>
        <v>0</v>
      </c>
      <c r="G40" s="28"/>
      <c r="H40" s="28"/>
      <c r="I40" s="28"/>
      <c r="J40" s="14"/>
      <c r="K40" s="14"/>
      <c r="L40" s="1"/>
      <c r="M40" s="1"/>
      <c r="N40" s="1"/>
      <c r="O40" s="2"/>
      <c r="P40" s="1"/>
      <c r="Q40" s="1"/>
      <c r="R40" s="1"/>
      <c r="S40" s="1"/>
      <c r="T40" s="1"/>
    </row>
    <row r="41" spans="1:20" ht="15">
      <c r="A41" s="17"/>
      <c r="B41" s="93" t="s">
        <v>59</v>
      </c>
      <c r="C41" s="23"/>
      <c r="D41" s="14"/>
      <c r="E41" s="28"/>
      <c r="F41" s="57"/>
      <c r="G41" s="28"/>
      <c r="H41" s="28"/>
      <c r="I41" s="28"/>
      <c r="J41" s="14"/>
      <c r="K41" s="14"/>
      <c r="L41" s="1"/>
      <c r="M41" s="1"/>
      <c r="N41" s="1"/>
      <c r="O41" s="2"/>
      <c r="P41" s="1"/>
      <c r="Q41" s="1"/>
      <c r="R41" s="1"/>
      <c r="S41" s="1"/>
      <c r="T41" s="1"/>
    </row>
    <row r="42" spans="1:20" ht="15">
      <c r="A42" s="17"/>
      <c r="B42" s="25"/>
      <c r="C42" s="23"/>
      <c r="D42" s="14"/>
      <c r="E42" s="28"/>
      <c r="F42" s="57"/>
      <c r="G42" s="28"/>
      <c r="H42" s="28"/>
      <c r="I42" s="28"/>
      <c r="J42" s="14"/>
      <c r="K42" s="14"/>
      <c r="L42" s="1"/>
      <c r="M42" s="1"/>
      <c r="N42" s="1"/>
      <c r="O42" s="2"/>
      <c r="P42" s="1"/>
      <c r="Q42" s="1"/>
      <c r="R42" s="1"/>
      <c r="S42" s="1"/>
      <c r="T42" s="1"/>
    </row>
    <row r="43" spans="1:20" ht="15.75">
      <c r="A43" s="15"/>
      <c r="B43" s="50" t="s">
        <v>60</v>
      </c>
      <c r="C43" s="16"/>
      <c r="D43" s="58" t="str">
        <f>IF(AND($K$15&gt;$K$27), "Yes", "No")</f>
        <v>No</v>
      </c>
      <c r="E43" s="59"/>
      <c r="F43" s="60" t="b">
        <f>IF($D$43="Yes", "ACTION REQUIRED, GO TO STEP C.")</f>
        <v>0</v>
      </c>
      <c r="G43" s="59"/>
      <c r="H43" s="1"/>
      <c r="I43" s="1"/>
      <c r="J43" s="1"/>
      <c r="K43" s="1"/>
      <c r="L43" s="1"/>
      <c r="M43" s="1"/>
      <c r="N43" s="1"/>
      <c r="O43" s="2"/>
      <c r="P43" s="1"/>
      <c r="Q43" s="1"/>
      <c r="R43" s="1"/>
      <c r="S43" s="1"/>
      <c r="T43" s="1"/>
    </row>
    <row r="44" spans="1:20" ht="15">
      <c r="A44" s="17"/>
      <c r="B44" s="50" t="s">
        <v>61</v>
      </c>
      <c r="C44" s="16"/>
      <c r="D44" s="61" t="str">
        <f>IF(AND(K$15&gt;$K$27), "Yes", "No")</f>
        <v>No</v>
      </c>
      <c r="E44" s="59"/>
      <c r="F44" s="61" t="b">
        <f>IF(D44="Yes", "Go To Step D")</f>
        <v>0</v>
      </c>
      <c r="G44" s="59"/>
      <c r="H44" s="1"/>
      <c r="I44" s="1"/>
      <c r="J44" s="1"/>
      <c r="K44" s="1"/>
      <c r="L44" s="1"/>
      <c r="M44" s="1" t="s">
        <v>57</v>
      </c>
      <c r="N44" s="1"/>
      <c r="O44" s="2"/>
      <c r="P44" s="1"/>
      <c r="Q44" s="1"/>
      <c r="R44" s="1"/>
      <c r="S44" s="1"/>
      <c r="T44" s="1"/>
    </row>
    <row r="45" spans="1:20" ht="15">
      <c r="A45" s="17"/>
      <c r="B45" s="25"/>
      <c r="C45" s="16"/>
      <c r="D45" s="1"/>
      <c r="E45" s="59"/>
      <c r="F45" s="62"/>
      <c r="G45" s="59"/>
      <c r="H45" s="59"/>
      <c r="I45" s="59"/>
      <c r="J45" s="1"/>
      <c r="K45" s="1"/>
      <c r="L45" s="1"/>
      <c r="M45" s="1"/>
      <c r="N45" s="1"/>
      <c r="O45" s="2"/>
      <c r="P45" s="1"/>
      <c r="Q45" s="1"/>
      <c r="R45" s="1"/>
      <c r="S45" s="1"/>
      <c r="T45" s="1"/>
    </row>
    <row r="46" spans="1:20" ht="15.75">
      <c r="A46" s="17"/>
      <c r="B46" s="27" t="s">
        <v>20</v>
      </c>
      <c r="C46" s="59" t="s">
        <v>62</v>
      </c>
      <c r="D46" s="1"/>
      <c r="E46" s="59"/>
      <c r="F46" s="62"/>
      <c r="G46" s="59"/>
      <c r="H46" s="59"/>
      <c r="I46" s="59"/>
      <c r="J46" s="1"/>
      <c r="K46" s="1"/>
      <c r="L46" s="1"/>
      <c r="M46" s="1"/>
      <c r="N46" s="1"/>
      <c r="O46" s="2"/>
      <c r="P46" s="1"/>
      <c r="Q46" s="1"/>
      <c r="R46" s="1"/>
      <c r="S46" s="1"/>
      <c r="T46" s="1"/>
    </row>
    <row r="47" spans="1:20" ht="15.75">
      <c r="A47" s="17"/>
      <c r="B47" s="27"/>
      <c r="C47" s="59"/>
      <c r="D47" s="1"/>
      <c r="E47" s="59"/>
      <c r="F47" s="62"/>
      <c r="G47" s="59"/>
      <c r="H47" s="59"/>
      <c r="I47" s="59"/>
      <c r="J47" s="1"/>
      <c r="K47" s="1"/>
      <c r="L47" s="1"/>
      <c r="M47" s="59"/>
      <c r="N47" s="1"/>
      <c r="O47" s="2"/>
      <c r="P47" s="1"/>
      <c r="Q47" s="1"/>
      <c r="R47" s="1"/>
      <c r="S47" s="1"/>
      <c r="T47" s="1"/>
    </row>
    <row r="48" spans="1:20" ht="15.75">
      <c r="A48" s="15" t="s">
        <v>21</v>
      </c>
      <c r="B48" s="52" t="s">
        <v>65</v>
      </c>
      <c r="C48" s="16"/>
      <c r="D48" s="1"/>
      <c r="E48" s="59"/>
      <c r="F48" s="62"/>
      <c r="G48" s="59"/>
      <c r="H48" s="59"/>
      <c r="I48" s="59"/>
      <c r="J48" s="1"/>
      <c r="K48" s="1"/>
      <c r="L48" s="1"/>
      <c r="M48" s="59"/>
      <c r="N48" s="1"/>
      <c r="O48" s="2"/>
      <c r="P48" s="1"/>
      <c r="Q48" s="1"/>
      <c r="R48" s="1"/>
      <c r="S48" s="1"/>
      <c r="T48" s="1"/>
    </row>
    <row r="49" spans="1:20" ht="15.75">
      <c r="A49" s="15"/>
      <c r="B49" s="25" t="s">
        <v>83</v>
      </c>
      <c r="C49" s="16"/>
      <c r="D49" s="1"/>
      <c r="E49" s="59"/>
      <c r="F49" s="62"/>
      <c r="G49" s="59"/>
      <c r="H49" s="59"/>
      <c r="I49" s="59"/>
      <c r="J49" s="1"/>
      <c r="K49" s="1"/>
      <c r="L49" s="1"/>
      <c r="M49" s="59"/>
      <c r="N49" s="1"/>
      <c r="O49" s="2"/>
      <c r="P49" s="1"/>
      <c r="Q49" s="1"/>
      <c r="R49" s="1"/>
      <c r="S49" s="1"/>
      <c r="T49" s="1"/>
    </row>
    <row r="50" spans="1:20" ht="15.75">
      <c r="A50" s="1"/>
      <c r="B50" s="25" t="s">
        <v>82</v>
      </c>
      <c r="C50" s="23"/>
      <c r="D50" s="58" t="str">
        <f>IF(AND($K$15&gt;$K$31), "Yes", "No")</f>
        <v>No</v>
      </c>
      <c r="E50" s="28"/>
      <c r="F50" s="54" t="str">
        <f>IF(D50="No", "You must eliminate deficit balance.  See section D below.")</f>
        <v>You must eliminate deficit balance.  See section D below.</v>
      </c>
      <c r="G50" s="28"/>
      <c r="H50" s="28"/>
      <c r="I50" s="28"/>
      <c r="J50" s="14"/>
      <c r="K50" s="14"/>
      <c r="L50" s="1"/>
      <c r="M50" s="1"/>
      <c r="N50" s="1"/>
      <c r="O50" s="2"/>
      <c r="P50" s="1"/>
      <c r="Q50" s="1"/>
      <c r="R50" s="1"/>
      <c r="S50" s="1"/>
      <c r="T50" s="1"/>
    </row>
    <row r="51" spans="1:20" ht="15">
      <c r="A51" s="17"/>
      <c r="B51" s="25"/>
      <c r="C51" s="1"/>
      <c r="D51" s="1"/>
      <c r="E51" s="1"/>
      <c r="F51" s="64"/>
      <c r="G51" s="1"/>
      <c r="H51" s="1"/>
      <c r="I51" s="1"/>
      <c r="J51" s="1"/>
      <c r="K51" s="1"/>
      <c r="L51" s="1"/>
      <c r="M51" s="1"/>
      <c r="N51" s="1"/>
      <c r="O51" s="2"/>
      <c r="P51" s="1"/>
      <c r="Q51" s="1"/>
      <c r="R51" s="1"/>
      <c r="S51" s="1"/>
      <c r="T51" s="1"/>
    </row>
    <row r="52" spans="1:20" ht="15.75">
      <c r="A52" s="15" t="s">
        <v>22</v>
      </c>
      <c r="B52" s="50" t="s">
        <v>66</v>
      </c>
      <c r="C52" s="16"/>
      <c r="D52" s="59"/>
      <c r="E52" s="59"/>
      <c r="F52" s="59"/>
      <c r="G52" s="59"/>
      <c r="H52" s="21">
        <v>14</v>
      </c>
      <c r="I52" s="51" t="b">
        <f>IF((K15-K27)&gt;1,(K15-K27))</f>
        <v>0</v>
      </c>
      <c r="J52" s="1"/>
      <c r="K52" s="1"/>
      <c r="L52" s="1"/>
      <c r="M52" s="59"/>
      <c r="N52" s="1"/>
      <c r="O52" s="2"/>
      <c r="P52" s="1"/>
      <c r="Q52" s="1"/>
      <c r="R52" s="1"/>
      <c r="S52" s="1"/>
      <c r="T52" s="1"/>
    </row>
    <row r="53" spans="1:20" ht="15">
      <c r="A53" s="17"/>
      <c r="B53" s="50"/>
      <c r="C53" s="1"/>
      <c r="D53" s="1"/>
      <c r="E53" s="1"/>
      <c r="F53" s="1"/>
      <c r="G53" s="1"/>
      <c r="H53" s="14"/>
      <c r="I53" s="65"/>
      <c r="J53" s="1"/>
      <c r="K53" s="1"/>
      <c r="L53" s="1"/>
      <c r="M53" s="59"/>
      <c r="N53" s="1"/>
      <c r="O53" s="2"/>
      <c r="P53" s="1"/>
      <c r="Q53" s="1"/>
      <c r="R53" s="1"/>
      <c r="S53" s="1"/>
      <c r="T53" s="1"/>
    </row>
    <row r="54" spans="1:20" ht="15.75">
      <c r="A54" s="17"/>
      <c r="B54" s="66" t="s">
        <v>23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59"/>
      <c r="N54" s="1"/>
      <c r="O54" s="2"/>
      <c r="P54" s="1"/>
      <c r="Q54" s="1"/>
      <c r="R54" s="1"/>
      <c r="S54" s="1"/>
      <c r="T54" s="1"/>
    </row>
    <row r="55" spans="1:20" ht="15">
      <c r="A55" s="17"/>
      <c r="B55" s="50"/>
      <c r="C55" s="1"/>
      <c r="D55" s="1"/>
      <c r="E55" s="1"/>
      <c r="F55" s="1"/>
      <c r="G55" s="1"/>
      <c r="H55" s="1"/>
      <c r="I55" s="1"/>
      <c r="J55" s="1"/>
      <c r="K55" s="1"/>
      <c r="L55" s="1"/>
      <c r="M55" s="59"/>
      <c r="N55" s="1"/>
      <c r="O55" s="2"/>
      <c r="P55" s="1"/>
      <c r="Q55" s="1"/>
      <c r="R55" s="1"/>
      <c r="S55" s="1"/>
      <c r="T55" s="1"/>
    </row>
    <row r="56" spans="1:20" ht="15.75">
      <c r="A56" s="17"/>
      <c r="B56" s="66" t="s">
        <v>24</v>
      </c>
      <c r="C56" s="59"/>
      <c r="D56" s="59"/>
      <c r="E56" s="1"/>
      <c r="F56" s="64"/>
      <c r="G56" s="1"/>
      <c r="H56" s="1"/>
      <c r="I56" s="1"/>
      <c r="J56" s="1"/>
      <c r="K56" s="1"/>
      <c r="L56" s="1"/>
      <c r="M56" s="59"/>
      <c r="N56" s="1"/>
      <c r="O56" s="2"/>
      <c r="P56" s="1"/>
      <c r="Q56" s="1"/>
      <c r="R56" s="1"/>
      <c r="S56" s="1"/>
      <c r="T56" s="1"/>
    </row>
    <row r="57" spans="1:20" ht="15">
      <c r="A57" s="17"/>
      <c r="B57" s="50"/>
      <c r="C57" s="1" t="s">
        <v>48</v>
      </c>
      <c r="D57" s="1"/>
      <c r="E57" s="1"/>
      <c r="F57" s="1"/>
      <c r="G57" s="1"/>
      <c r="H57" s="21">
        <v>15</v>
      </c>
      <c r="I57" s="67"/>
      <c r="J57" s="1"/>
      <c r="K57" s="1"/>
      <c r="L57" s="1" t="s">
        <v>56</v>
      </c>
      <c r="M57" s="1"/>
      <c r="N57" s="1"/>
      <c r="O57" s="2"/>
      <c r="P57" s="1"/>
      <c r="Q57" s="1"/>
      <c r="R57" s="1"/>
      <c r="S57" s="1"/>
      <c r="T57" s="1"/>
    </row>
    <row r="58" spans="1:20" ht="15">
      <c r="A58" s="17"/>
      <c r="B58" s="50"/>
      <c r="D58" s="1"/>
      <c r="E58" s="1"/>
      <c r="F58" s="64"/>
      <c r="G58" s="1"/>
      <c r="H58" s="1"/>
      <c r="I58" s="68"/>
      <c r="J58" s="1"/>
      <c r="K58" s="1"/>
      <c r="L58" s="1"/>
      <c r="M58" s="1"/>
      <c r="N58" s="1"/>
      <c r="O58" s="2"/>
      <c r="P58" s="1"/>
      <c r="Q58" s="1"/>
      <c r="R58" s="1"/>
      <c r="S58" s="1"/>
      <c r="T58" s="1"/>
    </row>
    <row r="59" spans="1:20" ht="15">
      <c r="A59" s="17"/>
      <c r="B59" s="50"/>
      <c r="C59" s="1" t="s">
        <v>67</v>
      </c>
      <c r="D59" s="1"/>
      <c r="E59" s="1"/>
      <c r="F59" s="1"/>
      <c r="G59" s="1"/>
      <c r="H59" s="21">
        <v>16</v>
      </c>
      <c r="I59" s="51">
        <f>IF(I52&lt;I57,I52,I57)</f>
        <v>0</v>
      </c>
      <c r="J59" s="1"/>
      <c r="K59" s="1"/>
      <c r="L59" s="1"/>
      <c r="M59" s="1"/>
      <c r="N59" s="1"/>
      <c r="O59" s="2"/>
      <c r="P59" s="1"/>
      <c r="Q59" s="1"/>
      <c r="R59" s="1"/>
      <c r="S59" s="1"/>
      <c r="T59" s="1"/>
    </row>
    <row r="60" spans="1:20" ht="15">
      <c r="A60" s="17"/>
      <c r="B60" s="50"/>
      <c r="C60" s="62"/>
      <c r="D60" s="59"/>
      <c r="E60" s="59"/>
      <c r="F60" s="69"/>
      <c r="G60" s="59"/>
      <c r="H60" s="1"/>
      <c r="I60" s="68"/>
      <c r="J60" s="1"/>
      <c r="K60" s="1"/>
      <c r="L60" s="1"/>
      <c r="M60" s="1"/>
      <c r="N60" s="1"/>
      <c r="O60" s="2"/>
      <c r="P60" s="1"/>
      <c r="Q60" s="1"/>
      <c r="R60" s="1"/>
      <c r="S60" s="1"/>
      <c r="T60" s="1"/>
    </row>
    <row r="61" spans="1:20" ht="15">
      <c r="A61" s="17"/>
      <c r="B61" s="50"/>
      <c r="C61" s="64"/>
      <c r="D61" s="1"/>
      <c r="E61" s="1"/>
      <c r="F61" s="68"/>
      <c r="G61" s="1"/>
      <c r="H61" s="1"/>
      <c r="I61" s="68"/>
      <c r="J61" s="1"/>
      <c r="K61" s="1"/>
      <c r="L61" s="1"/>
      <c r="M61" s="1"/>
      <c r="N61" s="1"/>
      <c r="O61" s="2"/>
      <c r="P61" s="1"/>
      <c r="Q61" s="1"/>
      <c r="R61" s="1"/>
      <c r="S61" s="1"/>
      <c r="T61" s="1"/>
    </row>
    <row r="62" spans="1:20" ht="15.75">
      <c r="A62" s="17"/>
      <c r="B62" s="66" t="s">
        <v>25</v>
      </c>
      <c r="C62" s="59"/>
      <c r="D62" s="1"/>
      <c r="E62" s="1"/>
      <c r="F62" s="64"/>
      <c r="G62" s="1"/>
      <c r="H62" s="1"/>
      <c r="I62" s="68"/>
      <c r="J62" s="1"/>
      <c r="K62" s="1"/>
      <c r="L62" s="1"/>
      <c r="M62" s="1"/>
      <c r="N62" s="1"/>
      <c r="O62" s="2"/>
      <c r="P62" s="1"/>
      <c r="Q62" s="1"/>
      <c r="R62" s="1"/>
      <c r="S62" s="1"/>
      <c r="T62" s="1"/>
    </row>
    <row r="63" spans="1:20" ht="15.75">
      <c r="A63" s="17"/>
      <c r="B63" s="66"/>
      <c r="C63" s="25" t="s">
        <v>26</v>
      </c>
      <c r="D63" s="1"/>
      <c r="E63" s="1"/>
      <c r="F63" s="64"/>
      <c r="G63" s="1"/>
      <c r="H63" s="1"/>
      <c r="I63" s="68"/>
      <c r="J63" s="1"/>
      <c r="K63" s="1"/>
      <c r="L63" s="1"/>
      <c r="M63" s="1"/>
      <c r="N63" s="1"/>
      <c r="O63" s="2"/>
      <c r="P63" s="1"/>
      <c r="Q63" s="1"/>
      <c r="R63" s="1"/>
      <c r="S63" s="1"/>
      <c r="T63" s="1"/>
    </row>
    <row r="64" spans="1:20" ht="15">
      <c r="A64" s="1"/>
      <c r="B64" s="70" t="s">
        <v>27</v>
      </c>
      <c r="C64" s="14"/>
      <c r="D64" s="14"/>
      <c r="E64" s="14"/>
      <c r="F64" s="14"/>
      <c r="G64" s="14"/>
      <c r="H64" s="21">
        <v>17</v>
      </c>
      <c r="I64" s="71"/>
      <c r="J64" s="43"/>
      <c r="K64" s="26"/>
      <c r="L64" s="1" t="s">
        <v>55</v>
      </c>
      <c r="M64" s="1"/>
      <c r="N64" s="1"/>
      <c r="O64" s="2"/>
      <c r="P64" s="1"/>
      <c r="Q64" s="1"/>
      <c r="R64" s="1"/>
      <c r="S64" s="1"/>
      <c r="T64" s="1"/>
    </row>
    <row r="65" spans="1:20" ht="15">
      <c r="A65" s="25"/>
      <c r="B65" s="70" t="s">
        <v>28</v>
      </c>
      <c r="C65" s="14"/>
      <c r="D65" s="14"/>
      <c r="E65" s="14"/>
      <c r="F65" s="14"/>
      <c r="G65" s="14"/>
      <c r="H65" s="21">
        <v>18</v>
      </c>
      <c r="I65" s="72"/>
      <c r="J65" s="45"/>
      <c r="K65" s="26"/>
      <c r="L65" s="1" t="s">
        <v>53</v>
      </c>
      <c r="M65" s="1"/>
      <c r="N65" s="1"/>
      <c r="O65" s="2"/>
      <c r="P65" s="1"/>
      <c r="Q65" s="1"/>
      <c r="R65" s="1"/>
      <c r="S65" s="1"/>
      <c r="T65" s="1"/>
    </row>
    <row r="66" spans="1:20" ht="15">
      <c r="A66" s="25"/>
      <c r="B66" s="70" t="s">
        <v>68</v>
      </c>
      <c r="C66" s="14"/>
      <c r="D66" s="14"/>
      <c r="E66" s="14"/>
      <c r="F66" s="14"/>
      <c r="G66" s="14"/>
      <c r="H66" s="21">
        <v>19</v>
      </c>
      <c r="I66" s="73">
        <f>+I64-I65</f>
        <v>0</v>
      </c>
      <c r="J66" s="45"/>
      <c r="K66" s="1"/>
      <c r="L66" s="1"/>
      <c r="M66" s="1"/>
      <c r="N66" s="1"/>
      <c r="O66" s="2"/>
      <c r="P66" s="1"/>
      <c r="Q66" s="1"/>
      <c r="R66" s="1"/>
      <c r="S66" s="1"/>
      <c r="T66" s="1"/>
    </row>
    <row r="67" spans="1:20" ht="15">
      <c r="A67" s="25"/>
      <c r="B67" s="70" t="s">
        <v>29</v>
      </c>
      <c r="C67" s="14"/>
      <c r="D67" s="14"/>
      <c r="E67" s="14"/>
      <c r="F67" s="14"/>
      <c r="G67" s="14"/>
      <c r="H67" s="14"/>
      <c r="I67" s="14"/>
      <c r="J67" s="21">
        <v>20</v>
      </c>
      <c r="K67" s="74">
        <f>IF(I64=0,0,IF(I66&lt;0,I66*-1,0))</f>
        <v>0</v>
      </c>
      <c r="L67" s="1"/>
      <c r="M67" s="1"/>
      <c r="N67" s="1"/>
      <c r="O67" s="2"/>
      <c r="P67" s="1"/>
      <c r="Q67" s="1"/>
      <c r="R67" s="1"/>
      <c r="S67" s="1"/>
      <c r="T67" s="1"/>
    </row>
    <row r="68" spans="1:20" ht="15">
      <c r="A68" s="25"/>
      <c r="B68" s="70"/>
      <c r="C68" s="14"/>
      <c r="D68" s="14"/>
      <c r="E68" s="14"/>
      <c r="F68" s="14"/>
      <c r="G68" s="14"/>
      <c r="H68" s="14"/>
      <c r="I68" s="14"/>
      <c r="J68" s="14"/>
      <c r="K68" s="75"/>
      <c r="L68" s="1"/>
      <c r="M68" s="1"/>
      <c r="N68" s="1"/>
      <c r="O68" s="2"/>
      <c r="P68" s="1"/>
      <c r="Q68" s="1"/>
      <c r="R68" s="1"/>
      <c r="S68" s="1"/>
      <c r="T68" s="1"/>
    </row>
    <row r="69" spans="1:20" ht="15.75">
      <c r="A69" s="17"/>
      <c r="B69" s="94" t="s">
        <v>69</v>
      </c>
      <c r="C69" s="76"/>
      <c r="D69" s="1"/>
      <c r="E69" s="1"/>
      <c r="F69" s="64"/>
      <c r="G69" s="1"/>
      <c r="H69" s="1"/>
      <c r="I69" s="68"/>
      <c r="J69" s="1"/>
      <c r="K69" s="1"/>
      <c r="L69" s="1"/>
      <c r="M69" s="1"/>
      <c r="N69" s="1"/>
      <c r="O69" s="2"/>
      <c r="P69" s="1"/>
      <c r="Q69" s="1"/>
      <c r="R69" s="1"/>
      <c r="S69" s="1"/>
      <c r="T69" s="1"/>
    </row>
    <row r="70" spans="1:20" ht="15">
      <c r="A70" s="17"/>
      <c r="B70" s="50"/>
      <c r="C70" s="1"/>
      <c r="D70" s="1"/>
      <c r="E70" s="1"/>
      <c r="F70" s="64"/>
      <c r="G70" s="1"/>
      <c r="H70" s="1"/>
      <c r="I70" s="68"/>
      <c r="J70" s="1"/>
      <c r="K70" s="1"/>
      <c r="L70" s="1"/>
      <c r="M70" s="1"/>
      <c r="N70" s="1"/>
      <c r="O70" s="2"/>
      <c r="P70" s="1"/>
      <c r="Q70" s="1"/>
      <c r="R70" s="1"/>
      <c r="S70" s="1"/>
      <c r="T70" s="1"/>
    </row>
    <row r="71" spans="1:20" ht="15.75">
      <c r="A71" s="17"/>
      <c r="B71" s="66" t="s">
        <v>30</v>
      </c>
      <c r="C71" s="59"/>
      <c r="D71" s="59"/>
      <c r="E71" s="1"/>
      <c r="F71" s="64"/>
      <c r="G71" s="1"/>
      <c r="H71" s="1"/>
      <c r="I71" s="68"/>
      <c r="J71" s="1"/>
      <c r="K71" s="1"/>
      <c r="L71" s="1"/>
      <c r="M71" s="1"/>
      <c r="N71" s="1"/>
      <c r="O71" s="2"/>
      <c r="P71" s="1"/>
      <c r="Q71" s="1"/>
      <c r="R71" s="1"/>
      <c r="S71" s="1"/>
      <c r="T71" s="1"/>
    </row>
    <row r="72" spans="1:20" ht="15">
      <c r="A72" s="17"/>
      <c r="B72" s="50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  <c r="P72" s="1"/>
      <c r="Q72" s="1"/>
      <c r="R72" s="1"/>
      <c r="S72" s="1"/>
      <c r="T72" s="1"/>
    </row>
    <row r="73" spans="1:20" ht="15">
      <c r="A73" s="17"/>
      <c r="B73" s="50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  <c r="P73" s="1"/>
      <c r="Q73" s="1"/>
      <c r="R73" s="1"/>
      <c r="S73" s="1"/>
      <c r="T73" s="1"/>
    </row>
    <row r="74" spans="1:20" ht="15.75">
      <c r="A74" s="15" t="s">
        <v>31</v>
      </c>
      <c r="B74" s="27" t="s">
        <v>32</v>
      </c>
      <c r="C74" s="14"/>
      <c r="D74" s="14"/>
      <c r="E74" s="77"/>
      <c r="F74" s="28"/>
      <c r="G74" s="23"/>
      <c r="H74" s="14"/>
      <c r="I74" s="14"/>
      <c r="J74" s="14"/>
      <c r="K74" s="65"/>
      <c r="L74" s="1"/>
      <c r="M74" s="1"/>
      <c r="N74" s="1"/>
      <c r="O74" s="2"/>
      <c r="P74" s="1"/>
      <c r="Q74" s="1"/>
      <c r="R74" s="1"/>
      <c r="S74" s="1"/>
      <c r="T74" s="1"/>
    </row>
    <row r="75" spans="1:20" ht="15">
      <c r="A75" s="17"/>
      <c r="B75" s="25"/>
      <c r="C75" s="14"/>
      <c r="D75" s="14"/>
      <c r="E75" s="77"/>
      <c r="F75" s="14"/>
      <c r="G75" s="14"/>
      <c r="H75" s="14"/>
      <c r="I75" s="14"/>
      <c r="J75" s="14"/>
      <c r="K75" s="14"/>
      <c r="L75" s="1"/>
      <c r="M75" s="1"/>
      <c r="N75" s="1"/>
      <c r="O75" s="2"/>
      <c r="P75" s="1"/>
      <c r="Q75" s="1"/>
      <c r="R75" s="1"/>
      <c r="S75" s="1"/>
      <c r="T75" s="1"/>
    </row>
    <row r="76" spans="1:20" ht="15.75">
      <c r="A76" s="17"/>
      <c r="B76" s="78" t="s">
        <v>33</v>
      </c>
      <c r="C76" s="79"/>
      <c r="D76" s="1"/>
      <c r="E76" s="1"/>
      <c r="F76" s="16"/>
      <c r="G76" s="1"/>
      <c r="H76" s="1"/>
      <c r="I76" s="1"/>
      <c r="J76" s="1"/>
      <c r="K76" s="1"/>
      <c r="L76" s="1"/>
      <c r="M76" s="1"/>
      <c r="N76" s="1"/>
      <c r="O76" s="2"/>
      <c r="P76" s="1"/>
      <c r="Q76" s="1"/>
      <c r="R76" s="1"/>
      <c r="S76" s="1"/>
      <c r="T76" s="1"/>
    </row>
    <row r="77" spans="1:20" ht="15.75">
      <c r="A77" s="17"/>
      <c r="B77" s="27"/>
      <c r="C77" s="59"/>
      <c r="D77" s="1"/>
      <c r="E77" s="1"/>
      <c r="F77" s="16"/>
      <c r="G77" s="1"/>
      <c r="H77" s="1"/>
      <c r="I77" s="1"/>
      <c r="J77" s="1"/>
      <c r="K77" s="1"/>
      <c r="L77" s="1"/>
      <c r="M77" s="1"/>
      <c r="N77" s="1"/>
      <c r="O77" s="2"/>
      <c r="P77" s="1"/>
      <c r="Q77" s="1"/>
      <c r="R77" s="1"/>
      <c r="S77" s="1"/>
      <c r="T77" s="1"/>
    </row>
    <row r="78" spans="1:20" ht="15.75">
      <c r="A78" s="17"/>
      <c r="B78" s="27" t="s">
        <v>34</v>
      </c>
      <c r="C78" s="59"/>
      <c r="D78" s="59"/>
      <c r="E78" s="59"/>
      <c r="F78" s="59"/>
      <c r="G78" s="59"/>
      <c r="H78" s="59"/>
      <c r="I78" s="59"/>
      <c r="J78" s="59"/>
      <c r="K78" s="1"/>
      <c r="L78" s="1"/>
      <c r="M78" s="1"/>
      <c r="N78" s="1"/>
      <c r="O78" s="2"/>
      <c r="P78" s="1"/>
      <c r="Q78" s="1"/>
      <c r="R78" s="1"/>
      <c r="S78" s="1"/>
      <c r="T78" s="1"/>
    </row>
    <row r="79" spans="1:20" ht="15.75">
      <c r="A79" s="17"/>
      <c r="B79" s="1"/>
      <c r="C79" s="80" t="s">
        <v>70</v>
      </c>
      <c r="D79" s="59"/>
      <c r="E79" s="59"/>
      <c r="F79" s="59"/>
      <c r="G79" s="59"/>
      <c r="H79" s="59"/>
      <c r="I79" s="81" t="str">
        <f>IF(AND(K15&lt;0,K15&gt;=K31),"Yes","No")</f>
        <v>No</v>
      </c>
      <c r="J79" s="59"/>
      <c r="K79" s="1"/>
      <c r="L79" s="1"/>
      <c r="M79" s="1"/>
      <c r="N79" s="1"/>
      <c r="O79" s="2"/>
      <c r="P79" s="1"/>
      <c r="Q79" s="1"/>
      <c r="R79" s="1"/>
      <c r="S79" s="1"/>
      <c r="T79" s="1"/>
    </row>
    <row r="80" spans="1:20" ht="15.75">
      <c r="A80" s="17"/>
      <c r="B80" s="1"/>
      <c r="C80" s="27" t="s">
        <v>35</v>
      </c>
      <c r="D80" s="59"/>
      <c r="E80" s="59"/>
      <c r="F80" s="59"/>
      <c r="G80" s="59"/>
      <c r="H80" s="59"/>
      <c r="I80" s="59"/>
      <c r="J80" s="59"/>
      <c r="K80" s="59"/>
      <c r="L80" s="1"/>
      <c r="M80" s="1"/>
      <c r="N80" s="1"/>
      <c r="O80" s="2"/>
      <c r="P80" s="1"/>
      <c r="Q80" s="1"/>
      <c r="R80" s="1"/>
      <c r="S80" s="1"/>
      <c r="T80" s="1"/>
    </row>
    <row r="81" spans="1:21" ht="15.75">
      <c r="A81" s="17"/>
      <c r="B81" s="1"/>
      <c r="C81" s="27" t="s">
        <v>81</v>
      </c>
      <c r="D81" s="1"/>
      <c r="E81" s="1"/>
      <c r="F81" s="16"/>
      <c r="G81" s="1"/>
      <c r="H81" s="1"/>
      <c r="I81" s="1"/>
      <c r="J81" s="1"/>
      <c r="K81" s="1"/>
      <c r="L81" s="1"/>
      <c r="M81" s="1" t="s">
        <v>57</v>
      </c>
      <c r="N81" s="1"/>
      <c r="O81" s="2"/>
      <c r="P81" s="1"/>
      <c r="Q81" s="1"/>
      <c r="R81" s="1"/>
      <c r="S81" s="1"/>
      <c r="T81" s="1"/>
    </row>
    <row r="82" spans="1:21" ht="15">
      <c r="A82" s="17"/>
      <c r="B82" s="25" t="s">
        <v>37</v>
      </c>
      <c r="C82" s="16" t="s">
        <v>38</v>
      </c>
      <c r="D82" s="16"/>
      <c r="E82" s="16"/>
      <c r="F82" s="16"/>
      <c r="G82" s="16"/>
      <c r="H82" s="1"/>
      <c r="I82" s="1"/>
      <c r="J82" s="1"/>
      <c r="K82" s="1"/>
      <c r="L82" s="1"/>
      <c r="M82" s="1"/>
      <c r="N82" s="1"/>
      <c r="O82" s="2"/>
      <c r="P82" s="1"/>
      <c r="Q82" s="1"/>
      <c r="R82" s="1"/>
      <c r="S82" s="1"/>
      <c r="T82" s="1"/>
    </row>
    <row r="83" spans="1:21" ht="15">
      <c r="A83" s="17"/>
      <c r="B83" s="25"/>
      <c r="C83" s="16" t="s">
        <v>39</v>
      </c>
      <c r="D83" s="16"/>
      <c r="E83" s="16"/>
      <c r="F83" s="16"/>
      <c r="G83" s="16"/>
      <c r="H83" s="1"/>
      <c r="I83" s="1"/>
      <c r="J83" s="1"/>
      <c r="K83" s="1"/>
      <c r="L83" s="1"/>
      <c r="M83" s="1"/>
      <c r="N83" s="1"/>
      <c r="O83" s="2"/>
      <c r="P83" s="1"/>
      <c r="Q83" s="1"/>
      <c r="R83" s="1"/>
      <c r="S83" s="1"/>
      <c r="T83" s="1"/>
    </row>
    <row r="84" spans="1:21" ht="15">
      <c r="A84" s="17"/>
      <c r="B84" s="25"/>
      <c r="C84" s="1"/>
      <c r="D84" s="14"/>
      <c r="E84" s="1"/>
      <c r="F84" s="16"/>
      <c r="G84" s="1"/>
      <c r="H84" s="1"/>
      <c r="I84" s="1"/>
      <c r="J84" s="1"/>
      <c r="K84" s="1"/>
      <c r="L84" s="1"/>
      <c r="M84" s="1"/>
      <c r="N84" s="1"/>
      <c r="O84" s="2"/>
      <c r="P84" s="1"/>
      <c r="Q84" s="1"/>
      <c r="R84" s="1"/>
      <c r="S84" s="1"/>
      <c r="T84" s="1"/>
    </row>
    <row r="85" spans="1:21" ht="15.75">
      <c r="A85" s="17"/>
      <c r="B85" s="27" t="s">
        <v>40</v>
      </c>
      <c r="C85" s="1"/>
      <c r="D85" s="14"/>
      <c r="E85" s="82"/>
      <c r="F85" s="16"/>
      <c r="G85" s="1"/>
      <c r="H85" s="1"/>
      <c r="I85" s="1"/>
      <c r="J85" s="1"/>
      <c r="K85" s="1"/>
      <c r="L85" s="1"/>
      <c r="M85" s="1"/>
      <c r="N85" s="1"/>
      <c r="O85" s="2"/>
      <c r="P85" s="1"/>
      <c r="Q85" s="1"/>
      <c r="R85" s="1"/>
      <c r="S85" s="1"/>
      <c r="T85" s="1"/>
    </row>
    <row r="86" spans="1:21" ht="15.75">
      <c r="A86" s="17"/>
      <c r="B86" s="83" t="s">
        <v>36</v>
      </c>
      <c r="C86" s="1"/>
      <c r="D86" s="14"/>
      <c r="E86" s="82"/>
      <c r="F86" s="16"/>
      <c r="G86" s="1"/>
      <c r="H86" s="1"/>
      <c r="I86" s="81" t="str">
        <f>IF(AND(K15&lt;=K31),"Yes","No")</f>
        <v>Yes</v>
      </c>
      <c r="J86" s="1"/>
      <c r="K86" s="1"/>
      <c r="L86" s="1"/>
      <c r="M86" s="1"/>
      <c r="N86" s="1"/>
      <c r="O86" s="2"/>
      <c r="P86" s="1"/>
      <c r="Q86" s="1"/>
      <c r="R86" s="1"/>
      <c r="S86" s="1"/>
      <c r="T86" s="1"/>
    </row>
    <row r="87" spans="1:21" ht="15">
      <c r="A87" s="17"/>
      <c r="B87" s="84" t="s">
        <v>41</v>
      </c>
      <c r="C87" s="1"/>
      <c r="D87" s="14"/>
      <c r="E87" s="82"/>
      <c r="F87" s="16"/>
      <c r="G87" s="1"/>
      <c r="H87" s="1"/>
      <c r="I87" s="1"/>
      <c r="J87" s="1"/>
      <c r="K87" s="59"/>
      <c r="L87" s="1"/>
      <c r="M87" s="1"/>
      <c r="N87" s="1"/>
      <c r="O87" s="2"/>
      <c r="P87" s="1"/>
      <c r="Q87" s="1"/>
      <c r="R87" s="1"/>
      <c r="S87" s="1"/>
      <c r="T87" s="1"/>
    </row>
    <row r="88" spans="1:21">
      <c r="A88" s="68"/>
      <c r="B88" s="84" t="s">
        <v>42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"/>
      <c r="P88" s="1"/>
      <c r="Q88" s="1"/>
      <c r="R88" s="1"/>
      <c r="S88" s="1"/>
      <c r="T88" s="1"/>
    </row>
    <row r="89" spans="1:21">
      <c r="A89" s="68"/>
      <c r="B89" s="84" t="s">
        <v>43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"/>
      <c r="P89" s="1"/>
      <c r="Q89" s="1"/>
      <c r="R89" s="1"/>
      <c r="S89" s="1"/>
      <c r="T89" s="1"/>
    </row>
    <row r="90" spans="1:21" ht="13.5" thickBot="1">
      <c r="A90" s="68"/>
      <c r="B90" s="84" t="s">
        <v>44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"/>
      <c r="P90" s="1"/>
      <c r="Q90" s="1"/>
      <c r="R90" s="1"/>
      <c r="S90" s="1"/>
      <c r="T90" s="1"/>
    </row>
    <row r="91" spans="1:21">
      <c r="A91" s="102" t="s">
        <v>79</v>
      </c>
      <c r="B91" s="86"/>
      <c r="C91" s="86"/>
      <c r="D91" s="86"/>
      <c r="E91" s="86"/>
      <c r="F91" s="86"/>
      <c r="G91" s="86"/>
      <c r="H91" s="86"/>
      <c r="I91" s="86"/>
      <c r="J91" s="86"/>
      <c r="K91" s="88"/>
      <c r="O91" s="1"/>
      <c r="P91" s="2"/>
      <c r="Q91" s="1"/>
      <c r="R91" s="1"/>
      <c r="S91" s="1"/>
      <c r="T91" s="1"/>
      <c r="U91" s="1"/>
    </row>
    <row r="92" spans="1:21">
      <c r="A92" s="96" t="s">
        <v>80</v>
      </c>
      <c r="B92" s="97"/>
      <c r="C92" s="97"/>
      <c r="D92" s="97"/>
      <c r="E92" s="97"/>
      <c r="F92" s="97"/>
      <c r="G92" s="97"/>
      <c r="H92" s="97"/>
      <c r="I92" s="97"/>
      <c r="J92" s="97"/>
      <c r="K92" s="98"/>
      <c r="O92" s="1"/>
      <c r="P92" s="2"/>
      <c r="Q92" s="1"/>
      <c r="R92" s="1"/>
      <c r="S92" s="1"/>
      <c r="T92" s="1"/>
      <c r="U92" s="1"/>
    </row>
    <row r="93" spans="1:21">
      <c r="A93" s="96"/>
      <c r="B93" s="97"/>
      <c r="C93" s="97"/>
      <c r="D93" s="97"/>
      <c r="E93" s="97"/>
      <c r="F93" s="97"/>
      <c r="G93" s="97"/>
      <c r="H93" s="97"/>
      <c r="I93" s="97"/>
      <c r="J93" s="97"/>
      <c r="K93" s="98"/>
      <c r="O93" s="1"/>
      <c r="P93" s="2"/>
      <c r="Q93" s="1"/>
      <c r="R93" s="1"/>
      <c r="S93" s="1"/>
      <c r="T93" s="1"/>
      <c r="U93" s="1"/>
    </row>
    <row r="94" spans="1:21">
      <c r="A94" s="96"/>
      <c r="B94" s="97"/>
      <c r="C94" s="97"/>
      <c r="D94" s="97"/>
      <c r="E94" s="97"/>
      <c r="F94" s="97"/>
      <c r="G94" s="97"/>
      <c r="H94" s="97"/>
      <c r="I94" s="97"/>
      <c r="J94" s="97"/>
      <c r="K94" s="98"/>
      <c r="O94" s="1"/>
      <c r="P94" s="2"/>
      <c r="Q94" s="1"/>
      <c r="R94" s="1"/>
      <c r="S94" s="1"/>
      <c r="T94" s="1"/>
      <c r="U94" s="1"/>
    </row>
    <row r="95" spans="1:21">
      <c r="A95" s="96"/>
      <c r="B95" s="97"/>
      <c r="C95" s="97"/>
      <c r="D95" s="97"/>
      <c r="E95" s="97"/>
      <c r="F95" s="97"/>
      <c r="G95" s="97"/>
      <c r="H95" s="97"/>
      <c r="I95" s="97"/>
      <c r="J95" s="97"/>
      <c r="K95" s="98"/>
      <c r="O95" s="1"/>
      <c r="P95" s="2"/>
      <c r="Q95" s="1"/>
      <c r="R95" s="1"/>
      <c r="S95" s="1"/>
      <c r="T95" s="1"/>
      <c r="U95" s="1"/>
    </row>
    <row r="96" spans="1:21">
      <c r="A96" s="96"/>
      <c r="B96" s="97"/>
      <c r="C96" s="97"/>
      <c r="D96" s="97"/>
      <c r="E96" s="97"/>
      <c r="F96" s="97"/>
      <c r="G96" s="97"/>
      <c r="H96" s="97"/>
      <c r="I96" s="97"/>
      <c r="J96" s="97"/>
      <c r="K96" s="98"/>
      <c r="O96" s="1"/>
      <c r="P96" s="2"/>
      <c r="Q96" s="1"/>
      <c r="R96" s="1"/>
      <c r="S96" s="1"/>
      <c r="T96" s="1"/>
      <c r="U96" s="1"/>
    </row>
    <row r="97" spans="1:21">
      <c r="A97" s="96"/>
      <c r="B97" s="97"/>
      <c r="C97" s="97"/>
      <c r="D97" s="97"/>
      <c r="E97" s="97"/>
      <c r="F97" s="97"/>
      <c r="G97" s="97"/>
      <c r="H97" s="97"/>
      <c r="I97" s="97"/>
      <c r="J97" s="97"/>
      <c r="K97" s="98"/>
      <c r="O97" s="1"/>
      <c r="P97" s="2"/>
      <c r="Q97" s="1"/>
      <c r="R97" s="1"/>
      <c r="S97" s="1"/>
      <c r="T97" s="1"/>
      <c r="U97" s="1"/>
    </row>
    <row r="98" spans="1:21">
      <c r="A98" s="96"/>
      <c r="B98" s="97"/>
      <c r="C98" s="97"/>
      <c r="D98" s="97"/>
      <c r="E98" s="97"/>
      <c r="F98" s="97"/>
      <c r="G98" s="97"/>
      <c r="H98" s="97"/>
      <c r="I98" s="97"/>
      <c r="J98" s="97"/>
      <c r="K98" s="98"/>
      <c r="O98" s="1"/>
      <c r="P98" s="2"/>
      <c r="Q98" s="1"/>
      <c r="R98" s="1"/>
      <c r="S98" s="1"/>
      <c r="T98" s="1"/>
      <c r="U98" s="1"/>
    </row>
    <row r="99" spans="1:21">
      <c r="A99" s="96"/>
      <c r="B99" s="97"/>
      <c r="C99" s="97"/>
      <c r="D99" s="97"/>
      <c r="E99" s="97"/>
      <c r="F99" s="97"/>
      <c r="G99" s="97"/>
      <c r="H99" s="97"/>
      <c r="I99" s="97"/>
      <c r="J99" s="97"/>
      <c r="K99" s="98"/>
      <c r="O99" s="1"/>
      <c r="P99" s="2"/>
      <c r="Q99" s="1"/>
      <c r="R99" s="1"/>
      <c r="S99" s="1"/>
      <c r="T99" s="1"/>
      <c r="U99" s="1"/>
    </row>
    <row r="100" spans="1:21">
      <c r="A100" s="96"/>
      <c r="B100" s="97"/>
      <c r="C100" s="97"/>
      <c r="D100" s="97"/>
      <c r="E100" s="97"/>
      <c r="F100" s="97"/>
      <c r="G100" s="97"/>
      <c r="H100" s="97"/>
      <c r="I100" s="97"/>
      <c r="J100" s="97"/>
      <c r="K100" s="98"/>
      <c r="O100" s="1"/>
      <c r="P100" s="2"/>
      <c r="Q100" s="1"/>
      <c r="R100" s="1"/>
      <c r="S100" s="1"/>
      <c r="T100" s="1"/>
      <c r="U100" s="1"/>
    </row>
    <row r="101" spans="1:21" ht="13.5" thickBot="1">
      <c r="A101" s="99"/>
      <c r="B101" s="100"/>
      <c r="C101" s="100"/>
      <c r="D101" s="100"/>
      <c r="E101" s="100"/>
      <c r="F101" s="100"/>
      <c r="G101" s="100"/>
      <c r="H101" s="100"/>
      <c r="I101" s="100"/>
      <c r="J101" s="100"/>
      <c r="K101" s="101"/>
      <c r="O101" s="1"/>
      <c r="P101" s="2"/>
      <c r="Q101" s="1"/>
      <c r="R101" s="1"/>
      <c r="S101" s="1"/>
      <c r="T101" s="1"/>
      <c r="U101" s="1"/>
    </row>
    <row r="102" spans="1:21">
      <c r="A102" s="89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1"/>
      <c r="O102" s="2"/>
      <c r="P102" s="1"/>
      <c r="Q102" s="1"/>
      <c r="R102" s="1"/>
      <c r="S102" s="1"/>
      <c r="T102" s="1"/>
    </row>
    <row r="103" spans="1:21" ht="15">
      <c r="A103" s="17"/>
      <c r="B103" s="91" t="s">
        <v>46</v>
      </c>
      <c r="C103" s="14"/>
      <c r="D103" s="1"/>
      <c r="E103" s="82"/>
      <c r="F103" s="64"/>
      <c r="G103" s="1"/>
      <c r="H103" s="1"/>
      <c r="I103" s="1"/>
      <c r="J103" s="92"/>
      <c r="K103" s="1"/>
      <c r="L103" s="1"/>
      <c r="M103" s="1"/>
      <c r="N103" s="1"/>
      <c r="O103" s="2"/>
      <c r="P103" s="1"/>
      <c r="Q103" s="1"/>
      <c r="R103" s="1"/>
      <c r="S103" s="1"/>
      <c r="T103" s="1"/>
    </row>
    <row r="104" spans="1:2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"/>
      <c r="P104" s="1"/>
      <c r="Q104" s="1"/>
      <c r="R104" s="1"/>
      <c r="S104" s="1"/>
      <c r="T104" s="1"/>
    </row>
  </sheetData>
  <mergeCells count="5">
    <mergeCell ref="D21:F21"/>
    <mergeCell ref="D22:F22"/>
    <mergeCell ref="D23:F23"/>
    <mergeCell ref="E1:G1"/>
    <mergeCell ref="D19:F19"/>
  </mergeCells>
  <conditionalFormatting sqref="F43">
    <cfRule type="cellIs" dxfId="28" priority="198" stopIfTrue="1" operator="equal">
      <formula>FALSE</formula>
    </cfRule>
  </conditionalFormatting>
  <conditionalFormatting sqref="I52">
    <cfRule type="containsText" dxfId="27" priority="197" stopIfTrue="1" operator="containsText" text="False">
      <formula>NOT(ISERROR(SEARCH("False",I52)))</formula>
    </cfRule>
  </conditionalFormatting>
  <conditionalFormatting sqref="I79 I86 E50:K50">
    <cfRule type="expression" dxfId="26" priority="196" stopIfTrue="1">
      <formula>$K$15&gt;0.01</formula>
    </cfRule>
  </conditionalFormatting>
  <conditionalFormatting sqref="D39:K42">
    <cfRule type="expression" dxfId="25" priority="194" stopIfTrue="1">
      <formula>$K$15&lt;-0.01</formula>
    </cfRule>
    <cfRule type="containsText" dxfId="24" priority="195" stopIfTrue="1" operator="containsText" text="False">
      <formula>NOT(ISERROR(SEARCH("False",D39)))</formula>
    </cfRule>
  </conditionalFormatting>
  <conditionalFormatting sqref="D40:K40">
    <cfRule type="expression" dxfId="23" priority="193" stopIfTrue="1">
      <formula>$D$39="no"</formula>
    </cfRule>
  </conditionalFormatting>
  <conditionalFormatting sqref="D43:K44 F50 I59">
    <cfRule type="containsText" dxfId="22" priority="192" stopIfTrue="1" operator="containsText" text="False">
      <formula>NOT(ISERROR(SEARCH("False",D43)))</formula>
    </cfRule>
  </conditionalFormatting>
  <conditionalFormatting sqref="D44:K44">
    <cfRule type="expression" dxfId="21" priority="190" stopIfTrue="1">
      <formula>$K$15&lt;0.01</formula>
    </cfRule>
    <cfRule type="expression" dxfId="20" priority="191" stopIfTrue="1">
      <formula>$D$43="yes"</formula>
    </cfRule>
  </conditionalFormatting>
  <conditionalFormatting sqref="D43:K43">
    <cfRule type="expression" dxfId="19" priority="189" stopIfTrue="1">
      <formula>$D$44="No"</formula>
    </cfRule>
  </conditionalFormatting>
  <conditionalFormatting sqref="D39:K39 D40">
    <cfRule type="expression" dxfId="18" priority="188" stopIfTrue="1">
      <formula>$D$40="yes"</formula>
    </cfRule>
  </conditionalFormatting>
  <conditionalFormatting sqref="I57 I59">
    <cfRule type="expression" dxfId="17" priority="185">
      <formula>$K$15&lt;0</formula>
    </cfRule>
    <cfRule type="expression" dxfId="16" priority="186">
      <formula>$K$15&lt;0</formula>
    </cfRule>
  </conditionalFormatting>
  <conditionalFormatting sqref="I59 I57">
    <cfRule type="expression" dxfId="15" priority="184">
      <formula>$I$52=FALSE</formula>
    </cfRule>
  </conditionalFormatting>
  <pageMargins left="0.7" right="0.7" top="0.75" bottom="0.75" header="0.3" footer="0.3"/>
  <pageSetup scale="86" fitToHeight="2" orientation="portrait" r:id="rId1"/>
  <headerFooter>
    <oddHeader>&amp;C&amp;22Working Capital Compliance Calculation Worksheet</oddHeader>
    <oddFooter>&amp;CV2; updated 6/1/2010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5"/>
  <sheetViews>
    <sheetView workbookViewId="0">
      <selection activeCell="M30" sqref="M30"/>
    </sheetView>
  </sheetViews>
  <sheetFormatPr defaultRowHeight="12.75"/>
  <cols>
    <col min="2" max="2" width="5.42578125" customWidth="1"/>
    <col min="3" max="3" width="15.28515625" customWidth="1"/>
    <col min="5" max="5" width="3.140625" customWidth="1"/>
    <col min="6" max="6" width="5.5703125" customWidth="1"/>
    <col min="9" max="9" width="12.28515625" bestFit="1" customWidth="1"/>
    <col min="11" max="11" width="13.140625" bestFit="1" customWidth="1"/>
    <col min="13" max="13" width="31.5703125" customWidth="1"/>
  </cols>
  <sheetData>
    <row r="1" spans="1:16" ht="23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"/>
      <c r="M1" s="1"/>
      <c r="N1" s="1"/>
      <c r="O1" s="1"/>
      <c r="P1" s="1"/>
    </row>
    <row r="2" spans="1:16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"/>
      <c r="M2" s="1"/>
      <c r="N2" s="1"/>
      <c r="O2" s="1" t="s">
        <v>74</v>
      </c>
      <c r="P2" s="1"/>
    </row>
    <row r="3" spans="1:16" ht="18">
      <c r="A3" s="3" t="s">
        <v>1</v>
      </c>
      <c r="B3" s="3"/>
      <c r="C3" s="4"/>
      <c r="D3" s="5"/>
      <c r="E3" s="106" t="s">
        <v>2</v>
      </c>
      <c r="F3" s="106"/>
      <c r="G3" s="106"/>
      <c r="H3" s="6"/>
      <c r="I3" s="7"/>
      <c r="J3" s="7"/>
      <c r="K3" s="7"/>
      <c r="L3" s="1"/>
      <c r="M3" s="1"/>
      <c r="N3" s="1"/>
      <c r="O3" s="1"/>
      <c r="P3" s="1"/>
    </row>
    <row r="4" spans="1:16" ht="15" thickBot="1">
      <c r="A4" s="8" t="s">
        <v>3</v>
      </c>
      <c r="B4" s="9">
        <v>10</v>
      </c>
      <c r="C4" s="10" t="s">
        <v>4</v>
      </c>
      <c r="D4" s="11"/>
      <c r="E4" s="12"/>
      <c r="F4" s="12"/>
      <c r="G4" s="12"/>
      <c r="H4" s="12"/>
      <c r="I4" s="12"/>
      <c r="J4" s="12"/>
      <c r="K4" s="12"/>
      <c r="L4" s="1"/>
      <c r="M4" s="1"/>
      <c r="N4" s="1"/>
      <c r="O4" s="1"/>
      <c r="P4" s="1"/>
    </row>
    <row r="5" spans="1:16" ht="18.75" thickTop="1">
      <c r="A5" s="13"/>
      <c r="B5" s="13"/>
      <c r="C5" s="13"/>
      <c r="D5" s="13"/>
      <c r="E5" s="13"/>
      <c r="F5" s="13"/>
      <c r="G5" s="14"/>
      <c r="H5" s="14"/>
      <c r="I5" s="14"/>
      <c r="J5" s="14"/>
      <c r="K5" s="14"/>
      <c r="L5" s="1"/>
      <c r="M5" s="1"/>
      <c r="N5" s="1"/>
      <c r="O5" s="1"/>
      <c r="P5" s="1"/>
    </row>
    <row r="6" spans="1:16" ht="18">
      <c r="A6" s="15" t="s">
        <v>5</v>
      </c>
      <c r="B6" s="16"/>
      <c r="C6" s="1"/>
      <c r="D6" s="1"/>
      <c r="E6" s="13"/>
      <c r="F6" s="13"/>
      <c r="G6" s="14"/>
      <c r="H6" s="14"/>
      <c r="I6" s="14"/>
      <c r="J6" s="14"/>
      <c r="K6" s="1"/>
      <c r="L6" s="1"/>
      <c r="M6" s="1"/>
      <c r="N6" s="1"/>
      <c r="O6" s="1"/>
      <c r="P6" s="1"/>
    </row>
    <row r="7" spans="1:16">
      <c r="A7" s="7"/>
      <c r="B7" s="7"/>
      <c r="C7" s="1"/>
      <c r="D7" s="1"/>
      <c r="E7" s="1"/>
      <c r="F7" s="1"/>
      <c r="G7" s="1"/>
      <c r="H7" s="7"/>
      <c r="I7" s="7"/>
      <c r="J7" s="1"/>
      <c r="K7" s="1"/>
      <c r="L7" s="1"/>
      <c r="M7" s="1"/>
      <c r="N7" s="1"/>
      <c r="O7" s="1"/>
      <c r="P7" s="1"/>
    </row>
    <row r="8" spans="1:16" ht="15">
      <c r="A8" s="17">
        <v>1</v>
      </c>
      <c r="B8" s="18" t="s">
        <v>6</v>
      </c>
      <c r="C8" s="19"/>
      <c r="D8" s="20"/>
      <c r="E8" s="20"/>
      <c r="F8" s="20"/>
      <c r="G8" s="20"/>
      <c r="H8" s="1"/>
      <c r="I8" s="1"/>
      <c r="J8" s="21">
        <v>1</v>
      </c>
      <c r="K8" s="22">
        <v>445466.91</v>
      </c>
      <c r="M8" s="1"/>
      <c r="O8" s="1"/>
      <c r="P8" s="1"/>
    </row>
    <row r="9" spans="1:16" ht="15">
      <c r="A9" s="17">
        <v>2</v>
      </c>
      <c r="B9" s="18" t="s">
        <v>7</v>
      </c>
      <c r="C9" s="23"/>
      <c r="D9" s="1"/>
      <c r="E9" s="14"/>
      <c r="F9" s="14"/>
      <c r="G9" s="14"/>
      <c r="H9" s="21">
        <v>2</v>
      </c>
      <c r="I9" s="22">
        <v>-610889.05000000005</v>
      </c>
      <c r="J9" s="24"/>
      <c r="K9" s="24"/>
      <c r="L9" s="1"/>
      <c r="M9" s="1"/>
      <c r="N9" s="1"/>
      <c r="O9" s="1"/>
      <c r="P9" s="1"/>
    </row>
    <row r="10" spans="1:16" ht="15">
      <c r="A10" s="25"/>
      <c r="B10" s="25"/>
      <c r="C10" s="14"/>
      <c r="D10" s="14"/>
      <c r="E10" s="14"/>
      <c r="F10" s="14"/>
      <c r="G10" s="14"/>
      <c r="H10" s="14"/>
      <c r="I10" s="14"/>
      <c r="J10" s="14"/>
      <c r="K10" s="26"/>
      <c r="L10" s="1"/>
      <c r="M10" s="1"/>
      <c r="N10" s="1"/>
      <c r="O10" s="1"/>
      <c r="P10" s="1"/>
    </row>
    <row r="11" spans="1:16" ht="15.75">
      <c r="A11" s="27" t="s">
        <v>8</v>
      </c>
      <c r="B11" s="27"/>
      <c r="C11" s="28"/>
      <c r="D11" s="14"/>
      <c r="E11" s="14"/>
      <c r="F11" s="14"/>
      <c r="G11" s="14"/>
      <c r="H11" s="14"/>
      <c r="I11" s="14"/>
      <c r="J11" s="14"/>
      <c r="K11" s="26"/>
      <c r="L11" s="1"/>
      <c r="M11" s="1"/>
      <c r="N11" s="1"/>
      <c r="O11" s="1"/>
      <c r="P11" s="1"/>
    </row>
    <row r="12" spans="1:16" ht="25.5">
      <c r="A12" s="25"/>
      <c r="B12" s="25"/>
      <c r="C12" s="14"/>
      <c r="D12" s="14"/>
      <c r="E12" s="14"/>
      <c r="F12" s="14"/>
      <c r="G12" s="14"/>
      <c r="H12" s="14"/>
      <c r="I12" s="14"/>
      <c r="J12" s="14"/>
      <c r="K12" s="26"/>
      <c r="L12" s="1"/>
      <c r="M12" s="95" t="s">
        <v>47</v>
      </c>
      <c r="N12" s="1"/>
      <c r="O12" s="1"/>
      <c r="P12" s="1"/>
    </row>
    <row r="13" spans="1:16" ht="15">
      <c r="A13" s="29">
        <v>3</v>
      </c>
      <c r="B13" s="29" t="s">
        <v>54</v>
      </c>
      <c r="C13" s="7"/>
      <c r="D13" s="7"/>
      <c r="E13" s="7"/>
      <c r="F13" s="7"/>
      <c r="G13" s="7"/>
      <c r="H13" s="7"/>
      <c r="I13" s="30"/>
      <c r="J13" s="21">
        <v>3</v>
      </c>
      <c r="K13" s="22">
        <f>724312.4-611299.8</f>
        <v>113012.59999999998</v>
      </c>
      <c r="L13" s="1"/>
      <c r="N13" s="1"/>
      <c r="O13" s="1"/>
      <c r="P13" s="1"/>
    </row>
    <row r="14" spans="1:16" ht="15">
      <c r="A14" s="25"/>
      <c r="B14" s="25"/>
      <c r="C14" s="14"/>
      <c r="D14" s="14"/>
      <c r="E14" s="14"/>
      <c r="F14" s="14"/>
      <c r="G14" s="14"/>
      <c r="H14" s="14"/>
      <c r="I14" s="14"/>
      <c r="J14" s="14"/>
      <c r="K14" s="26"/>
      <c r="L14" s="1"/>
      <c r="M14" s="1"/>
      <c r="N14" s="1"/>
      <c r="O14" s="1"/>
      <c r="P14" s="1"/>
    </row>
    <row r="15" spans="1:16" ht="15">
      <c r="A15" s="31">
        <v>4</v>
      </c>
      <c r="B15" s="32" t="s">
        <v>9</v>
      </c>
      <c r="C15" s="14"/>
      <c r="D15" s="14"/>
      <c r="E15" s="14"/>
      <c r="F15" s="14"/>
      <c r="G15" s="14"/>
      <c r="H15" s="14"/>
      <c r="I15" s="14"/>
      <c r="J15" s="33">
        <v>4</v>
      </c>
      <c r="K15" s="22">
        <v>-66296</v>
      </c>
      <c r="L15" s="1"/>
      <c r="M15" s="1"/>
      <c r="N15" s="1"/>
      <c r="O15" s="1"/>
      <c r="P15" s="1"/>
    </row>
    <row r="16" spans="1:16" ht="15">
      <c r="A16" s="25"/>
      <c r="B16" s="23"/>
      <c r="C16" s="14"/>
      <c r="D16" s="14"/>
      <c r="E16" s="14"/>
      <c r="F16" s="14"/>
      <c r="G16" s="14"/>
      <c r="H16" s="14"/>
      <c r="I16" s="14"/>
      <c r="J16" s="21"/>
      <c r="K16" s="34"/>
      <c r="L16" s="1"/>
      <c r="M16" s="1"/>
      <c r="N16" s="1"/>
      <c r="O16" s="1"/>
      <c r="P16" s="1"/>
    </row>
    <row r="17" spans="1:16" ht="15.75">
      <c r="A17" s="25">
        <v>5</v>
      </c>
      <c r="B17" s="27" t="s">
        <v>49</v>
      </c>
      <c r="C17" s="28"/>
      <c r="D17" s="28"/>
      <c r="E17" s="28"/>
      <c r="F17" s="28"/>
      <c r="G17" s="14"/>
      <c r="H17" s="14"/>
      <c r="I17" s="14"/>
      <c r="J17" s="21">
        <v>5</v>
      </c>
      <c r="K17" s="22">
        <f>-K8-K13-K15</f>
        <v>-492183.51</v>
      </c>
      <c r="L17" s="1"/>
      <c r="M17" s="1"/>
      <c r="N17" s="1"/>
      <c r="O17" s="1"/>
      <c r="P17" s="1"/>
    </row>
    <row r="18" spans="1:16" ht="15">
      <c r="A18" s="29"/>
      <c r="B18" s="29"/>
      <c r="C18" s="7"/>
      <c r="D18" s="7"/>
      <c r="E18" s="7"/>
      <c r="F18" s="7"/>
      <c r="G18" s="7"/>
      <c r="H18" s="7"/>
      <c r="I18" s="7"/>
      <c r="J18" s="7"/>
      <c r="K18" s="35"/>
      <c r="L18" s="1"/>
      <c r="M18" s="1"/>
      <c r="N18" s="1"/>
      <c r="O18" s="1"/>
      <c r="P18" s="1"/>
    </row>
    <row r="19" spans="1:16" ht="15.75">
      <c r="A19" s="15"/>
      <c r="B19" s="15"/>
      <c r="C19" s="1"/>
      <c r="D19" s="1"/>
      <c r="E19" s="1"/>
      <c r="F19" s="1"/>
      <c r="G19" s="1"/>
      <c r="H19" s="1"/>
      <c r="I19" s="1"/>
      <c r="J19" s="1"/>
      <c r="K19" s="36"/>
      <c r="L19" s="1"/>
      <c r="M19" s="1"/>
      <c r="N19" s="1"/>
      <c r="O19" s="1"/>
      <c r="P19" s="1"/>
    </row>
    <row r="20" spans="1:16" ht="18">
      <c r="A20" s="15" t="s">
        <v>71</v>
      </c>
      <c r="B20" s="16"/>
      <c r="C20" s="1"/>
      <c r="D20" s="1"/>
      <c r="E20" s="13"/>
      <c r="F20" s="13"/>
      <c r="G20" s="14"/>
      <c r="H20" s="14"/>
      <c r="I20" s="14"/>
      <c r="J20" s="14"/>
      <c r="K20" s="1"/>
      <c r="L20" s="1"/>
      <c r="M20" s="1"/>
      <c r="N20" s="1"/>
      <c r="O20" s="1"/>
      <c r="P20" s="1"/>
    </row>
    <row r="21" spans="1:16" ht="18">
      <c r="A21" s="15"/>
      <c r="B21" s="21" t="s">
        <v>3</v>
      </c>
      <c r="C21" s="21" t="s">
        <v>10</v>
      </c>
      <c r="D21" s="37" t="s">
        <v>11</v>
      </c>
      <c r="E21" s="38"/>
      <c r="F21" s="39"/>
      <c r="G21" s="14"/>
      <c r="H21" s="14"/>
      <c r="I21" s="21" t="s">
        <v>12</v>
      </c>
      <c r="J21" s="14"/>
      <c r="K21" s="1"/>
      <c r="L21" s="1"/>
      <c r="M21" s="1"/>
      <c r="N21" s="1"/>
      <c r="O21" s="1"/>
      <c r="P21" s="1"/>
    </row>
    <row r="22" spans="1:16">
      <c r="A22" s="7"/>
      <c r="B22" s="7"/>
      <c r="C22" s="20"/>
      <c r="D22" s="40"/>
      <c r="E22" s="40"/>
      <c r="F22" s="40"/>
      <c r="G22" s="1"/>
      <c r="H22" s="1"/>
      <c r="I22" s="1"/>
      <c r="J22" s="1"/>
      <c r="K22" s="7"/>
      <c r="L22" s="1"/>
      <c r="M22" s="1"/>
      <c r="N22" s="1"/>
      <c r="O22" s="1"/>
      <c r="P22" s="1"/>
    </row>
    <row r="23" spans="1:16" ht="15">
      <c r="A23" s="17">
        <v>6</v>
      </c>
      <c r="B23" s="18">
        <f>B4</f>
        <v>10</v>
      </c>
      <c r="C23" s="41">
        <v>813722.23</v>
      </c>
      <c r="D23" s="103">
        <v>15237.64</v>
      </c>
      <c r="E23" s="104"/>
      <c r="F23" s="105"/>
      <c r="G23" s="20"/>
      <c r="H23" s="37">
        <v>6</v>
      </c>
      <c r="I23" s="42">
        <f>+C23-D23</f>
        <v>798484.59</v>
      </c>
      <c r="J23" s="43"/>
      <c r="K23" s="1"/>
      <c r="L23" s="1"/>
      <c r="M23" s="1" t="s">
        <v>50</v>
      </c>
      <c r="N23" s="1"/>
      <c r="O23" s="1"/>
      <c r="P23" s="1"/>
    </row>
    <row r="24" spans="1:16" ht="15">
      <c r="A24" s="17">
        <v>7</v>
      </c>
      <c r="B24" s="18">
        <f>B23-1</f>
        <v>9</v>
      </c>
      <c r="C24" s="41">
        <v>784569.38</v>
      </c>
      <c r="D24" s="103">
        <v>4316.6899999999996</v>
      </c>
      <c r="E24" s="104"/>
      <c r="F24" s="105"/>
      <c r="G24" s="14"/>
      <c r="H24" s="21">
        <v>7</v>
      </c>
      <c r="I24" s="42">
        <f t="shared" ref="I24:I25" si="0">+C24-D24</f>
        <v>780252.69000000006</v>
      </c>
      <c r="J24" s="44"/>
      <c r="K24" s="1"/>
      <c r="L24" s="1"/>
      <c r="M24" s="1" t="s">
        <v>51</v>
      </c>
      <c r="N24" s="1"/>
      <c r="O24" s="1"/>
      <c r="P24" s="1"/>
    </row>
    <row r="25" spans="1:16" ht="15">
      <c r="A25" s="17">
        <v>8</v>
      </c>
      <c r="B25" s="18">
        <f>B24-1</f>
        <v>8</v>
      </c>
      <c r="C25" s="41">
        <v>621579.6</v>
      </c>
      <c r="D25" s="103">
        <v>125.57</v>
      </c>
      <c r="E25" s="104"/>
      <c r="F25" s="105"/>
      <c r="G25" s="14"/>
      <c r="H25" s="21">
        <v>8</v>
      </c>
      <c r="I25" s="42">
        <f t="shared" si="0"/>
        <v>621454.03</v>
      </c>
      <c r="J25" s="45"/>
      <c r="K25" s="1"/>
      <c r="L25" s="1"/>
      <c r="M25" s="1" t="s">
        <v>52</v>
      </c>
      <c r="N25" s="1"/>
      <c r="O25" s="1"/>
      <c r="P25" s="1"/>
    </row>
    <row r="26" spans="1:16" ht="15">
      <c r="A26" s="17">
        <v>9</v>
      </c>
      <c r="B26" s="25" t="s">
        <v>13</v>
      </c>
      <c r="C26" s="14"/>
      <c r="D26" s="14"/>
      <c r="E26" s="14"/>
      <c r="F26" s="14"/>
      <c r="G26" s="14"/>
      <c r="H26" s="21">
        <v>9</v>
      </c>
      <c r="I26" s="42">
        <f>SUM(I23:I25)</f>
        <v>2200191.31</v>
      </c>
      <c r="J26" s="45"/>
      <c r="K26" s="36"/>
      <c r="L26" s="1"/>
      <c r="M26" s="1"/>
      <c r="N26" s="1"/>
      <c r="O26" s="1"/>
      <c r="P26" s="1"/>
    </row>
    <row r="27" spans="1:16" ht="15">
      <c r="A27" s="17">
        <v>10</v>
      </c>
      <c r="B27" s="25" t="s">
        <v>14</v>
      </c>
      <c r="C27" s="14"/>
      <c r="D27" s="14"/>
      <c r="E27" s="14"/>
      <c r="F27" s="14"/>
      <c r="G27" s="14"/>
      <c r="H27" s="14"/>
      <c r="I27" s="36"/>
      <c r="J27" s="21">
        <v>10</v>
      </c>
      <c r="K27" s="46">
        <f>+I26/3</f>
        <v>733397.10333333339</v>
      </c>
      <c r="L27" s="1"/>
      <c r="M27" s="1"/>
      <c r="N27" s="1"/>
      <c r="O27" s="1"/>
      <c r="P27" s="1"/>
    </row>
    <row r="28" spans="1:16" ht="15">
      <c r="A28" s="17">
        <v>11</v>
      </c>
      <c r="B28" s="25" t="s">
        <v>15</v>
      </c>
      <c r="C28" s="14"/>
      <c r="D28" s="14"/>
      <c r="E28" s="14"/>
      <c r="F28" s="14"/>
      <c r="G28" s="14"/>
      <c r="H28" s="14"/>
      <c r="I28" s="36"/>
      <c r="J28" s="21">
        <v>11</v>
      </c>
      <c r="K28" s="47">
        <v>0.16669999999999999</v>
      </c>
      <c r="L28" s="1"/>
      <c r="M28" s="1"/>
      <c r="N28" s="1"/>
      <c r="O28" s="1"/>
      <c r="P28" s="1"/>
    </row>
    <row r="29" spans="1:16" ht="15.75">
      <c r="A29" s="29">
        <v>12</v>
      </c>
      <c r="B29" s="48" t="s">
        <v>16</v>
      </c>
      <c r="C29" s="7"/>
      <c r="D29" s="7"/>
      <c r="E29" s="7"/>
      <c r="F29" s="7"/>
      <c r="G29" s="7"/>
      <c r="H29" s="7"/>
      <c r="I29" s="7"/>
      <c r="J29" s="49">
        <v>12</v>
      </c>
      <c r="K29" s="46">
        <f>+K27*K28</f>
        <v>122257.29712566666</v>
      </c>
      <c r="L29" s="1"/>
      <c r="M29" s="1"/>
      <c r="N29" s="1"/>
      <c r="O29" s="1"/>
      <c r="P29" s="1"/>
    </row>
    <row r="30" spans="1:16" ht="15">
      <c r="A30" s="25"/>
      <c r="B30" s="25"/>
      <c r="C30" s="14"/>
      <c r="D30" s="14"/>
      <c r="E30" s="14"/>
      <c r="F30" s="14"/>
      <c r="G30" s="14"/>
      <c r="H30" s="14"/>
      <c r="I30" s="14"/>
      <c r="J30" s="14"/>
      <c r="K30" s="26"/>
      <c r="L30" s="1"/>
      <c r="M30" s="1"/>
      <c r="N30" s="1"/>
      <c r="O30" s="1"/>
      <c r="P30" s="1"/>
    </row>
    <row r="31" spans="1:16" ht="15">
      <c r="A31" s="25"/>
      <c r="B31" s="25"/>
      <c r="C31" s="14"/>
      <c r="D31" s="14"/>
      <c r="E31" s="14"/>
      <c r="F31" s="14"/>
      <c r="G31" s="14"/>
      <c r="H31" s="14"/>
      <c r="I31" s="14"/>
      <c r="J31" s="14"/>
      <c r="K31" s="26"/>
      <c r="L31" s="1"/>
      <c r="M31" s="1"/>
      <c r="N31" s="1"/>
      <c r="O31" s="1"/>
      <c r="P31" s="1"/>
    </row>
    <row r="32" spans="1:16" ht="18">
      <c r="A32" s="15" t="s">
        <v>72</v>
      </c>
      <c r="B32" s="16"/>
      <c r="C32" s="1"/>
      <c r="D32" s="1"/>
      <c r="E32" s="13"/>
      <c r="F32" s="13"/>
      <c r="G32" s="14"/>
      <c r="H32" s="14"/>
      <c r="I32" s="14"/>
      <c r="J32" s="14"/>
      <c r="K32" s="26"/>
      <c r="L32" s="1"/>
      <c r="M32" s="1"/>
      <c r="N32" s="1"/>
      <c r="O32" s="1"/>
      <c r="P32" s="1"/>
    </row>
    <row r="33" spans="1:16" ht="15">
      <c r="A33" s="25"/>
      <c r="B33" s="50" t="s">
        <v>17</v>
      </c>
      <c r="C33" s="1"/>
      <c r="D33" s="1"/>
      <c r="E33" s="1"/>
      <c r="F33" s="1"/>
      <c r="G33" s="14"/>
      <c r="H33" s="14"/>
      <c r="I33" s="14"/>
      <c r="J33" s="21">
        <v>13</v>
      </c>
      <c r="K33" s="51">
        <f>-K27*0.05</f>
        <v>-36669.855166666668</v>
      </c>
      <c r="L33" s="1"/>
      <c r="M33" s="1"/>
      <c r="N33" s="1"/>
      <c r="O33" s="1" t="s">
        <v>75</v>
      </c>
      <c r="P33" s="1"/>
    </row>
    <row r="34" spans="1:16" ht="15.75">
      <c r="A34" s="15"/>
      <c r="B34" s="15"/>
      <c r="C34" s="1"/>
      <c r="D34" s="1"/>
      <c r="E34" s="1"/>
      <c r="F34" s="1"/>
      <c r="G34" s="1"/>
      <c r="H34" s="1"/>
      <c r="I34" s="1"/>
      <c r="J34" s="1"/>
      <c r="K34" s="36"/>
      <c r="L34" s="1"/>
      <c r="M34" s="1"/>
      <c r="N34" s="1"/>
      <c r="O34" s="1"/>
      <c r="P34" s="1"/>
    </row>
    <row r="35" spans="1:16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>
      <c r="A37" s="15" t="s">
        <v>73</v>
      </c>
      <c r="B37" s="16"/>
      <c r="C37" s="1"/>
      <c r="D37" s="14"/>
      <c r="E37" s="14"/>
      <c r="F37" s="14"/>
      <c r="G37" s="14"/>
      <c r="H37" s="14"/>
      <c r="I37" s="14"/>
      <c r="J37" s="14"/>
      <c r="K37" s="14"/>
      <c r="L37" s="1"/>
      <c r="M37" s="1"/>
      <c r="N37" s="1"/>
      <c r="O37" s="1"/>
      <c r="P37" s="1"/>
    </row>
    <row r="38" spans="1:16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"/>
      <c r="M38" s="1"/>
      <c r="N38" s="1"/>
      <c r="O38" s="1"/>
      <c r="P38" s="1"/>
    </row>
    <row r="39" spans="1:16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"/>
      <c r="M39" s="1"/>
      <c r="N39" s="1"/>
      <c r="O39" s="1"/>
      <c r="P39" s="1"/>
    </row>
    <row r="40" spans="1:16" ht="15.75">
      <c r="A40" s="15" t="s">
        <v>18</v>
      </c>
      <c r="B40" s="52" t="s">
        <v>63</v>
      </c>
      <c r="C40" s="14"/>
      <c r="D40" s="14"/>
      <c r="E40" s="14"/>
      <c r="F40" s="14"/>
      <c r="G40" s="14"/>
      <c r="H40" s="14"/>
      <c r="I40" s="14"/>
      <c r="J40" s="14"/>
      <c r="K40" s="14"/>
      <c r="L40" s="1"/>
      <c r="M40" s="1"/>
      <c r="N40" s="1"/>
      <c r="O40" s="1"/>
      <c r="P40" s="1"/>
    </row>
    <row r="41" spans="1:16" ht="15.75">
      <c r="A41" s="1"/>
      <c r="B41" s="93" t="s">
        <v>58</v>
      </c>
      <c r="C41" s="23"/>
      <c r="D41" s="53" t="str">
        <f>IF(AND($K$17&gt;0,$K$17&lt;=$K$29),"Yes","No")</f>
        <v>No</v>
      </c>
      <c r="E41" s="28"/>
      <c r="F41" s="54" t="str">
        <f>IF(D41="No","Go to next question.")</f>
        <v>Go to next question.</v>
      </c>
      <c r="G41" s="55"/>
      <c r="H41" s="55"/>
      <c r="I41" s="55"/>
      <c r="J41" s="14"/>
      <c r="K41" s="14"/>
      <c r="L41" s="1"/>
      <c r="M41" s="1"/>
      <c r="N41" s="1"/>
      <c r="O41" s="1"/>
      <c r="P41" s="1"/>
    </row>
    <row r="42" spans="1:16" ht="15.75">
      <c r="A42" s="17"/>
      <c r="B42" s="93" t="s">
        <v>19</v>
      </c>
      <c r="C42" s="23"/>
      <c r="D42" s="53" t="str">
        <f>IF(AND($K$17&gt;0,$K$17&lt;=$K$29),"Yes","No")</f>
        <v>No</v>
      </c>
      <c r="E42" s="28"/>
      <c r="F42" s="56" t="b">
        <f>IF(D42="Yes"," THIS FUND IS IN COMPLIANCE!  You are finished.")</f>
        <v>0</v>
      </c>
      <c r="G42" s="28"/>
      <c r="H42" s="28"/>
      <c r="I42" s="28"/>
      <c r="J42" s="14"/>
      <c r="K42" s="14"/>
      <c r="L42" s="1"/>
      <c r="M42" s="1"/>
      <c r="N42" s="1"/>
      <c r="O42" s="1"/>
      <c r="P42" s="1"/>
    </row>
    <row r="43" spans="1:16" ht="15">
      <c r="A43" s="17"/>
      <c r="B43" s="93" t="s">
        <v>59</v>
      </c>
      <c r="C43" s="23"/>
      <c r="D43" s="14"/>
      <c r="E43" s="28"/>
      <c r="F43" s="57"/>
      <c r="G43" s="28"/>
      <c r="H43" s="28"/>
      <c r="I43" s="28"/>
      <c r="J43" s="14"/>
      <c r="K43" s="14"/>
      <c r="L43" s="1"/>
      <c r="M43" s="1"/>
      <c r="N43" s="1"/>
      <c r="O43" s="1"/>
      <c r="P43" s="1"/>
    </row>
    <row r="44" spans="1:16" ht="15">
      <c r="A44" s="17"/>
      <c r="B44" s="25"/>
      <c r="C44" s="23"/>
      <c r="D44" s="14"/>
      <c r="E44" s="28"/>
      <c r="F44" s="57"/>
      <c r="G44" s="28"/>
      <c r="H44" s="28"/>
      <c r="I44" s="28"/>
      <c r="J44" s="14"/>
      <c r="K44" s="14"/>
      <c r="L44" s="1"/>
      <c r="M44" s="1"/>
      <c r="N44" s="1"/>
      <c r="O44" s="1"/>
      <c r="P44" s="1"/>
    </row>
    <row r="45" spans="1:16" ht="15.75">
      <c r="A45" s="15"/>
      <c r="B45" s="50" t="s">
        <v>60</v>
      </c>
      <c r="C45" s="16"/>
      <c r="D45" s="58" t="str">
        <f>IF(AND($K$17&gt;$K$29), "Yes", "No")</f>
        <v>No</v>
      </c>
      <c r="E45" s="59"/>
      <c r="F45" s="60" t="b">
        <f>IF($D$45="Yes", "ACTION REQUIRED, GO TO STEP C.")</f>
        <v>0</v>
      </c>
      <c r="G45" s="59"/>
      <c r="H45" s="1"/>
      <c r="I45" s="1"/>
      <c r="J45" s="1"/>
      <c r="K45" s="1"/>
      <c r="L45" s="1"/>
      <c r="M45" s="1"/>
      <c r="N45" s="1"/>
      <c r="O45" s="1"/>
      <c r="P45" s="1"/>
    </row>
    <row r="46" spans="1:16" ht="15">
      <c r="A46" s="17"/>
      <c r="B46" s="50" t="s">
        <v>61</v>
      </c>
      <c r="C46" s="16"/>
      <c r="D46" s="61" t="str">
        <f>IF(AND(K$17&gt;$K$29), "Yes", "No")</f>
        <v>No</v>
      </c>
      <c r="E46" s="59"/>
      <c r="F46" s="61" t="b">
        <f>IF(D46="Yes", "Go To Step D")</f>
        <v>0</v>
      </c>
      <c r="G46" s="59"/>
      <c r="H46" s="1"/>
      <c r="I46" s="1"/>
      <c r="J46" s="1"/>
      <c r="K46" s="1"/>
      <c r="L46" s="1"/>
      <c r="M46" s="1" t="s">
        <v>57</v>
      </c>
      <c r="N46" s="1"/>
      <c r="O46" s="1"/>
      <c r="P46" s="1"/>
    </row>
    <row r="47" spans="1:16" ht="15">
      <c r="A47" s="17"/>
      <c r="B47" s="25"/>
      <c r="C47" s="16"/>
      <c r="D47" s="1"/>
      <c r="E47" s="59"/>
      <c r="F47" s="62"/>
      <c r="G47" s="59"/>
      <c r="H47" s="59"/>
      <c r="I47" s="59"/>
      <c r="J47" s="1"/>
      <c r="K47" s="1"/>
      <c r="L47" s="1"/>
      <c r="M47" s="1"/>
      <c r="N47" s="1"/>
      <c r="O47" s="1"/>
      <c r="P47" s="1"/>
    </row>
    <row r="48" spans="1:16" ht="15.75">
      <c r="A48" s="17"/>
      <c r="B48" s="27" t="s">
        <v>20</v>
      </c>
      <c r="C48" s="59" t="s">
        <v>62</v>
      </c>
      <c r="D48" s="1"/>
      <c r="E48" s="59"/>
      <c r="F48" s="62"/>
      <c r="G48" s="59"/>
      <c r="H48" s="59"/>
      <c r="I48" s="59"/>
      <c r="J48" s="1"/>
      <c r="K48" s="1"/>
      <c r="L48" s="1"/>
      <c r="M48" s="1"/>
      <c r="N48" s="1"/>
      <c r="O48" s="1"/>
      <c r="P48" s="1"/>
    </row>
    <row r="49" spans="1:16" ht="15.75">
      <c r="A49" s="17"/>
      <c r="B49" s="27"/>
      <c r="C49" s="59"/>
      <c r="D49" s="1"/>
      <c r="E49" s="59"/>
      <c r="F49" s="62"/>
      <c r="G49" s="59"/>
      <c r="H49" s="59"/>
      <c r="I49" s="59"/>
      <c r="J49" s="1"/>
      <c r="K49" s="1"/>
      <c r="L49" s="1"/>
      <c r="M49" s="59"/>
      <c r="N49" s="1"/>
      <c r="O49" s="1"/>
      <c r="P49" s="1"/>
    </row>
    <row r="50" spans="1:16" ht="15.75">
      <c r="A50" s="15" t="s">
        <v>21</v>
      </c>
      <c r="B50" s="52" t="s">
        <v>65</v>
      </c>
      <c r="C50" s="16"/>
      <c r="D50" s="1"/>
      <c r="E50" s="59"/>
      <c r="F50" s="62"/>
      <c r="G50" s="59"/>
      <c r="H50" s="59"/>
      <c r="I50" s="59"/>
      <c r="J50" s="1"/>
      <c r="K50" s="1"/>
      <c r="L50" s="1"/>
      <c r="M50" s="59"/>
      <c r="N50" s="1"/>
      <c r="O50" s="1"/>
      <c r="P50" s="1"/>
    </row>
    <row r="51" spans="1:16" ht="15.75">
      <c r="A51" s="1"/>
      <c r="B51" s="25" t="s">
        <v>64</v>
      </c>
      <c r="C51" s="23"/>
      <c r="D51" s="58" t="str">
        <f>IF(AND($K$17&gt;$K$33), "Yes", "No")</f>
        <v>No</v>
      </c>
      <c r="E51" s="28"/>
      <c r="F51" s="63" t="b">
        <f>IF(D51="Yes", "You must eliminate deficit balance.  See section D below.")</f>
        <v>0</v>
      </c>
      <c r="G51" s="28"/>
      <c r="H51" s="28"/>
      <c r="I51" s="28"/>
      <c r="J51" s="14"/>
      <c r="K51" s="14"/>
      <c r="L51" s="1"/>
      <c r="M51" s="1"/>
      <c r="N51" s="1"/>
      <c r="O51" s="1"/>
      <c r="P51" s="1"/>
    </row>
    <row r="52" spans="1:16" ht="15">
      <c r="A52" s="17"/>
      <c r="B52" s="25"/>
      <c r="C52" s="1"/>
      <c r="D52" s="1"/>
      <c r="E52" s="1"/>
      <c r="F52" s="64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>
      <c r="A53" s="15" t="s">
        <v>22</v>
      </c>
      <c r="B53" s="50" t="s">
        <v>66</v>
      </c>
      <c r="C53" s="16"/>
      <c r="D53" s="59"/>
      <c r="E53" s="59"/>
      <c r="F53" s="59"/>
      <c r="G53" s="59"/>
      <c r="H53" s="21">
        <v>14</v>
      </c>
      <c r="I53" s="51" t="b">
        <f>IF((K17-K29)&gt;1,(K17-K29))</f>
        <v>0</v>
      </c>
      <c r="J53" s="1"/>
      <c r="K53" s="1"/>
      <c r="L53" s="1"/>
      <c r="M53" s="59"/>
      <c r="N53" s="1"/>
      <c r="O53" s="1"/>
      <c r="P53" s="1"/>
    </row>
    <row r="54" spans="1:16" ht="15">
      <c r="A54" s="17"/>
      <c r="B54" s="50"/>
      <c r="C54" s="1"/>
      <c r="D54" s="1"/>
      <c r="E54" s="1"/>
      <c r="F54" s="1"/>
      <c r="G54" s="1"/>
      <c r="H54" s="14"/>
      <c r="I54" s="65"/>
      <c r="J54" s="1"/>
      <c r="K54" s="1"/>
      <c r="L54" s="1"/>
      <c r="M54" s="59"/>
      <c r="N54" s="1"/>
      <c r="O54" s="1"/>
      <c r="P54" s="1"/>
    </row>
    <row r="55" spans="1:16" ht="15.75">
      <c r="A55" s="17"/>
      <c r="B55" s="66" t="s">
        <v>23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59"/>
      <c r="N55" s="1"/>
      <c r="O55" s="1"/>
      <c r="P55" s="1"/>
    </row>
    <row r="56" spans="1:16" ht="15">
      <c r="A56" s="17"/>
      <c r="B56" s="50"/>
      <c r="C56" s="1"/>
      <c r="D56" s="1"/>
      <c r="E56" s="1"/>
      <c r="F56" s="1"/>
      <c r="G56" s="1"/>
      <c r="H56" s="1"/>
      <c r="I56" s="1"/>
      <c r="J56" s="1"/>
      <c r="K56" s="1"/>
      <c r="L56" s="1"/>
      <c r="M56" s="59"/>
      <c r="N56" s="1"/>
      <c r="O56" s="1"/>
      <c r="P56" s="1"/>
    </row>
    <row r="57" spans="1:16" ht="15.75">
      <c r="A57" s="17"/>
      <c r="B57" s="66" t="s">
        <v>24</v>
      </c>
      <c r="C57" s="59"/>
      <c r="D57" s="59"/>
      <c r="E57" s="1"/>
      <c r="F57" s="64"/>
      <c r="G57" s="1"/>
      <c r="H57" s="1"/>
      <c r="I57" s="1"/>
      <c r="J57" s="1"/>
      <c r="K57" s="1"/>
      <c r="L57" s="1"/>
      <c r="M57" s="59"/>
      <c r="N57" s="1"/>
      <c r="O57" s="1"/>
      <c r="P57" s="1"/>
    </row>
    <row r="58" spans="1:16" ht="15">
      <c r="A58" s="17"/>
      <c r="B58" s="50"/>
      <c r="C58" s="1" t="s">
        <v>48</v>
      </c>
      <c r="D58" s="1"/>
      <c r="E58" s="1"/>
      <c r="F58" s="1"/>
      <c r="G58" s="1"/>
      <c r="H58" s="21">
        <v>15</v>
      </c>
      <c r="I58" s="67">
        <v>2484054.09</v>
      </c>
      <c r="J58" s="1"/>
      <c r="K58" s="1"/>
      <c r="L58" s="1" t="s">
        <v>56</v>
      </c>
      <c r="M58" s="1"/>
      <c r="N58" s="1"/>
      <c r="O58" s="1"/>
      <c r="P58" s="1"/>
    </row>
    <row r="59" spans="1:16" ht="15">
      <c r="A59" s="17"/>
      <c r="B59" s="50"/>
      <c r="D59" s="1"/>
      <c r="E59" s="1"/>
      <c r="F59" s="64"/>
      <c r="G59" s="1"/>
      <c r="H59" s="1"/>
      <c r="I59" s="68"/>
      <c r="J59" s="1"/>
      <c r="K59" s="1"/>
      <c r="L59" s="1"/>
      <c r="M59" s="1"/>
      <c r="N59" s="1"/>
      <c r="O59" s="1"/>
      <c r="P59" s="1"/>
    </row>
    <row r="60" spans="1:16" ht="15">
      <c r="A60" s="17"/>
      <c r="B60" s="50"/>
      <c r="C60" s="1" t="s">
        <v>67</v>
      </c>
      <c r="D60" s="1"/>
      <c r="E60" s="1"/>
      <c r="F60" s="1"/>
      <c r="G60" s="1"/>
      <c r="H60" s="21">
        <v>16</v>
      </c>
      <c r="I60" s="51">
        <f>IF(I53&lt;I58,I53,I58)</f>
        <v>2484054.09</v>
      </c>
      <c r="J60" s="1"/>
      <c r="K60" s="1"/>
      <c r="L60" s="1"/>
      <c r="M60" s="1"/>
      <c r="N60" s="1"/>
      <c r="O60" s="1"/>
      <c r="P60" s="1"/>
    </row>
    <row r="61" spans="1:16" ht="15">
      <c r="A61" s="17"/>
      <c r="B61" s="50"/>
      <c r="C61" s="62"/>
      <c r="D61" s="59"/>
      <c r="E61" s="59"/>
      <c r="F61" s="69"/>
      <c r="G61" s="59"/>
      <c r="H61" s="1"/>
      <c r="I61" s="68"/>
      <c r="J61" s="1"/>
      <c r="K61" s="1"/>
      <c r="L61" s="1"/>
      <c r="M61" s="1"/>
      <c r="N61" s="1"/>
      <c r="O61" s="1"/>
      <c r="P61" s="1"/>
    </row>
    <row r="62" spans="1:16" ht="15">
      <c r="A62" s="17"/>
      <c r="B62" s="50"/>
      <c r="C62" s="64"/>
      <c r="D62" s="1"/>
      <c r="E62" s="1"/>
      <c r="F62" s="68"/>
      <c r="G62" s="1"/>
      <c r="H62" s="1"/>
      <c r="I62" s="68"/>
      <c r="J62" s="1"/>
      <c r="K62" s="1"/>
      <c r="L62" s="1"/>
      <c r="M62" s="1"/>
      <c r="N62" s="1"/>
      <c r="O62" s="1"/>
      <c r="P62" s="1"/>
    </row>
    <row r="63" spans="1:16" ht="15.75">
      <c r="A63" s="17"/>
      <c r="B63" s="66" t="s">
        <v>25</v>
      </c>
      <c r="C63" s="59"/>
      <c r="D63" s="1"/>
      <c r="E63" s="1"/>
      <c r="F63" s="64"/>
      <c r="G63" s="1"/>
      <c r="H63" s="1"/>
      <c r="I63" s="68"/>
      <c r="J63" s="1"/>
      <c r="K63" s="1"/>
      <c r="L63" s="1"/>
      <c r="M63" s="1"/>
      <c r="N63" s="1"/>
      <c r="O63" s="1"/>
      <c r="P63" s="1"/>
    </row>
    <row r="64" spans="1:16" ht="15.75">
      <c r="A64" s="17"/>
      <c r="B64" s="66"/>
      <c r="C64" s="25" t="s">
        <v>26</v>
      </c>
      <c r="D64" s="1"/>
      <c r="E64" s="1"/>
      <c r="F64" s="64"/>
      <c r="G64" s="1"/>
      <c r="H64" s="1"/>
      <c r="I64" s="68"/>
      <c r="J64" s="1"/>
      <c r="K64" s="1"/>
      <c r="L64" s="1"/>
      <c r="M64" s="1"/>
      <c r="N64" s="1"/>
      <c r="O64" s="1"/>
      <c r="P64" s="1"/>
    </row>
    <row r="65" spans="1:16" ht="15">
      <c r="A65" s="1"/>
      <c r="B65" s="70" t="s">
        <v>27</v>
      </c>
      <c r="C65" s="14"/>
      <c r="D65" s="14"/>
      <c r="E65" s="14"/>
      <c r="F65" s="14"/>
      <c r="G65" s="14"/>
      <c r="H65" s="21">
        <v>17</v>
      </c>
      <c r="I65" s="71">
        <v>0</v>
      </c>
      <c r="J65" s="43"/>
      <c r="K65" s="26"/>
      <c r="L65" s="1" t="s">
        <v>55</v>
      </c>
      <c r="M65" s="1"/>
      <c r="N65" s="1"/>
      <c r="O65" s="1"/>
      <c r="P65" s="1"/>
    </row>
    <row r="66" spans="1:16" ht="15">
      <c r="A66" s="25"/>
      <c r="B66" s="70" t="s">
        <v>28</v>
      </c>
      <c r="C66" s="14"/>
      <c r="D66" s="14"/>
      <c r="E66" s="14"/>
      <c r="F66" s="14"/>
      <c r="G66" s="14"/>
      <c r="H66" s="21">
        <v>18</v>
      </c>
      <c r="I66" s="72"/>
      <c r="J66" s="45"/>
      <c r="K66" s="26"/>
      <c r="L66" s="1" t="s">
        <v>53</v>
      </c>
      <c r="M66" s="1"/>
      <c r="N66" s="1"/>
      <c r="O66" s="1"/>
      <c r="P66" s="1"/>
    </row>
    <row r="67" spans="1:16" ht="15">
      <c r="A67" s="25"/>
      <c r="B67" s="70" t="s">
        <v>68</v>
      </c>
      <c r="C67" s="14"/>
      <c r="D67" s="14"/>
      <c r="E67" s="14"/>
      <c r="F67" s="14"/>
      <c r="G67" s="14"/>
      <c r="H67" s="21">
        <v>19</v>
      </c>
      <c r="I67" s="73">
        <f>+I65-I66</f>
        <v>0</v>
      </c>
      <c r="J67" s="45"/>
      <c r="K67" s="1"/>
      <c r="L67" s="1"/>
      <c r="M67" s="1"/>
      <c r="N67" s="1"/>
      <c r="O67" s="1"/>
      <c r="P67" s="1"/>
    </row>
    <row r="68" spans="1:16" ht="15">
      <c r="A68" s="25"/>
      <c r="B68" s="70" t="s">
        <v>29</v>
      </c>
      <c r="C68" s="14"/>
      <c r="D68" s="14"/>
      <c r="E68" s="14"/>
      <c r="F68" s="14"/>
      <c r="G68" s="14"/>
      <c r="H68" s="14"/>
      <c r="I68" s="14"/>
      <c r="J68" s="21">
        <v>20</v>
      </c>
      <c r="K68" s="74">
        <f>IF(I65=0,0,IF(I67&lt;0,I67*-1,0))</f>
        <v>0</v>
      </c>
      <c r="L68" s="1"/>
      <c r="M68" s="1"/>
      <c r="N68" s="1"/>
      <c r="O68" s="1"/>
      <c r="P68" s="1"/>
    </row>
    <row r="69" spans="1:16" ht="15">
      <c r="A69" s="25"/>
      <c r="B69" s="70"/>
      <c r="C69" s="14"/>
      <c r="D69" s="14"/>
      <c r="E69" s="14"/>
      <c r="F69" s="14"/>
      <c r="G69" s="14"/>
      <c r="H69" s="14"/>
      <c r="I69" s="14"/>
      <c r="J69" s="14"/>
      <c r="K69" s="75"/>
      <c r="L69" s="1"/>
      <c r="M69" s="1"/>
      <c r="N69" s="1"/>
      <c r="O69" s="1"/>
      <c r="P69" s="1"/>
    </row>
    <row r="70" spans="1:16" ht="15.75">
      <c r="A70" s="17"/>
      <c r="B70" s="94" t="s">
        <v>69</v>
      </c>
      <c r="C70" s="76"/>
      <c r="D70" s="1"/>
      <c r="E70" s="1"/>
      <c r="F70" s="64"/>
      <c r="G70" s="1"/>
      <c r="H70" s="1"/>
      <c r="I70" s="68"/>
      <c r="J70" s="1"/>
      <c r="K70" s="1"/>
      <c r="L70" s="1"/>
      <c r="M70" s="1"/>
      <c r="N70" s="1"/>
      <c r="O70" s="1"/>
      <c r="P70" s="1"/>
    </row>
    <row r="71" spans="1:16" ht="15">
      <c r="A71" s="17"/>
      <c r="B71" s="50"/>
      <c r="C71" s="1"/>
      <c r="D71" s="1"/>
      <c r="E71" s="1"/>
      <c r="F71" s="64"/>
      <c r="G71" s="1"/>
      <c r="H71" s="1"/>
      <c r="I71" s="68"/>
      <c r="J71" s="1"/>
      <c r="K71" s="1"/>
      <c r="L71" s="1"/>
      <c r="M71" s="1"/>
      <c r="N71" s="1"/>
      <c r="O71" s="1"/>
      <c r="P71" s="1"/>
    </row>
    <row r="72" spans="1:16" ht="15.75">
      <c r="A72" s="17"/>
      <c r="B72" s="66" t="s">
        <v>30</v>
      </c>
      <c r="C72" s="59"/>
      <c r="D72" s="59"/>
      <c r="E72" s="1"/>
      <c r="F72" s="64"/>
      <c r="G72" s="1"/>
      <c r="H72" s="1"/>
      <c r="I72" s="68"/>
      <c r="J72" s="1"/>
      <c r="K72" s="1"/>
      <c r="L72" s="1"/>
      <c r="M72" s="1"/>
      <c r="N72" s="1"/>
      <c r="O72" s="1"/>
      <c r="P72" s="1"/>
    </row>
    <row r="73" spans="1:16" ht="15">
      <c r="A73" s="17"/>
      <c r="B73" s="50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>
      <c r="A74" s="17"/>
      <c r="B74" s="50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>
      <c r="A75" s="15" t="s">
        <v>31</v>
      </c>
      <c r="B75" s="27" t="s">
        <v>32</v>
      </c>
      <c r="C75" s="14"/>
      <c r="D75" s="14"/>
      <c r="E75" s="77"/>
      <c r="F75" s="28"/>
      <c r="G75" s="23"/>
      <c r="H75" s="14"/>
      <c r="I75" s="14"/>
      <c r="J75" s="14"/>
      <c r="K75" s="65"/>
      <c r="L75" s="1"/>
      <c r="M75" s="1"/>
      <c r="N75" s="1"/>
      <c r="O75" s="1"/>
      <c r="P75" s="1"/>
    </row>
    <row r="76" spans="1:16" ht="15">
      <c r="A76" s="17"/>
      <c r="B76" s="25"/>
      <c r="C76" s="14"/>
      <c r="D76" s="14"/>
      <c r="E76" s="77"/>
      <c r="F76" s="14"/>
      <c r="G76" s="14"/>
      <c r="H76" s="14"/>
      <c r="I76" s="14"/>
      <c r="J76" s="14"/>
      <c r="K76" s="14"/>
      <c r="L76" s="1"/>
      <c r="M76" s="1"/>
      <c r="N76" s="1"/>
      <c r="O76" s="1"/>
      <c r="P76" s="1"/>
    </row>
    <row r="77" spans="1:16" ht="15.75">
      <c r="A77" s="17"/>
      <c r="B77" s="78" t="s">
        <v>33</v>
      </c>
      <c r="C77" s="79"/>
      <c r="D77" s="1"/>
      <c r="E77" s="1"/>
      <c r="F77" s="16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>
      <c r="A78" s="17"/>
      <c r="B78" s="27"/>
      <c r="C78" s="59"/>
      <c r="D78" s="1"/>
      <c r="E78" s="1"/>
      <c r="F78" s="16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>
      <c r="A79" s="17"/>
      <c r="B79" s="27" t="s">
        <v>34</v>
      </c>
      <c r="C79" s="59"/>
      <c r="D79" s="59"/>
      <c r="E79" s="59"/>
      <c r="F79" s="59"/>
      <c r="G79" s="59"/>
      <c r="H79" s="59"/>
      <c r="I79" s="59"/>
      <c r="J79" s="59"/>
      <c r="K79" s="1"/>
      <c r="L79" s="1"/>
      <c r="M79" s="1"/>
      <c r="N79" s="1"/>
      <c r="O79" s="1"/>
      <c r="P79" s="1"/>
    </row>
    <row r="80" spans="1:16" ht="15.75">
      <c r="A80" s="17"/>
      <c r="B80" s="1"/>
      <c r="C80" s="80" t="s">
        <v>70</v>
      </c>
      <c r="D80" s="59"/>
      <c r="E80" s="59"/>
      <c r="F80" s="59"/>
      <c r="G80" s="59"/>
      <c r="H80" s="59"/>
      <c r="I80" s="81" t="str">
        <f>IF(AND(K17&lt;0,K17&gt;=K33),"Yes","No")</f>
        <v>No</v>
      </c>
      <c r="J80" s="59"/>
      <c r="K80" s="1"/>
      <c r="L80" s="1"/>
      <c r="M80" s="1"/>
      <c r="N80" s="1"/>
      <c r="O80" s="1"/>
      <c r="P80" s="1"/>
    </row>
    <row r="81" spans="1:16" ht="15.75">
      <c r="A81" s="17"/>
      <c r="B81" s="1"/>
      <c r="C81" s="27" t="s">
        <v>35</v>
      </c>
      <c r="D81" s="59"/>
      <c r="E81" s="59"/>
      <c r="F81" s="59"/>
      <c r="G81" s="59"/>
      <c r="H81" s="59"/>
      <c r="I81" s="59"/>
      <c r="J81" s="59"/>
      <c r="K81" s="59"/>
      <c r="L81" s="1"/>
      <c r="M81" s="1"/>
      <c r="N81" s="1"/>
      <c r="O81" s="1"/>
      <c r="P81" s="1"/>
    </row>
    <row r="82" spans="1:16" ht="15.75">
      <c r="A82" s="17"/>
      <c r="B82" s="1"/>
      <c r="C82" s="27" t="s">
        <v>36</v>
      </c>
      <c r="D82" s="1"/>
      <c r="E82" s="1"/>
      <c r="F82" s="16"/>
      <c r="G82" s="1"/>
      <c r="H82" s="1"/>
      <c r="I82" s="1"/>
      <c r="J82" s="1"/>
      <c r="K82" s="1"/>
      <c r="L82" s="1"/>
      <c r="M82" s="1" t="s">
        <v>57</v>
      </c>
      <c r="N82" s="1"/>
      <c r="O82" s="1"/>
      <c r="P82" s="1"/>
    </row>
    <row r="83" spans="1:16" ht="15">
      <c r="A83" s="17"/>
      <c r="B83" s="25" t="s">
        <v>37</v>
      </c>
      <c r="C83" s="16" t="s">
        <v>38</v>
      </c>
      <c r="D83" s="16"/>
      <c r="E83" s="16"/>
      <c r="F83" s="16"/>
      <c r="G83" s="16"/>
      <c r="H83" s="1"/>
      <c r="I83" s="1"/>
      <c r="J83" s="1"/>
      <c r="K83" s="1"/>
      <c r="L83" s="1"/>
      <c r="M83" s="1"/>
      <c r="N83" s="1"/>
      <c r="O83" s="1"/>
      <c r="P83" s="1"/>
    </row>
    <row r="84" spans="1:16" ht="15">
      <c r="A84" s="17"/>
      <c r="B84" s="25"/>
      <c r="C84" s="16" t="s">
        <v>39</v>
      </c>
      <c r="D84" s="16"/>
      <c r="E84" s="16"/>
      <c r="F84" s="16"/>
      <c r="G84" s="16"/>
      <c r="H84" s="1"/>
      <c r="I84" s="1"/>
      <c r="J84" s="1"/>
      <c r="K84" s="1"/>
      <c r="L84" s="1"/>
      <c r="M84" s="1"/>
      <c r="N84" s="1"/>
      <c r="O84" s="1"/>
      <c r="P84" s="1"/>
    </row>
    <row r="85" spans="1:16" ht="15">
      <c r="A85" s="17"/>
      <c r="B85" s="25"/>
      <c r="C85" s="1"/>
      <c r="D85" s="14"/>
      <c r="E85" s="1"/>
      <c r="F85" s="16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>
      <c r="A86" s="17"/>
      <c r="B86" s="27" t="s">
        <v>40</v>
      </c>
      <c r="C86" s="1"/>
      <c r="D86" s="14"/>
      <c r="E86" s="82"/>
      <c r="F86" s="16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>
      <c r="A87" s="17"/>
      <c r="B87" s="83" t="s">
        <v>36</v>
      </c>
      <c r="C87" s="1"/>
      <c r="D87" s="14"/>
      <c r="E87" s="82"/>
      <c r="F87" s="16"/>
      <c r="G87" s="1"/>
      <c r="H87" s="1"/>
      <c r="I87" s="81" t="str">
        <f>IF(AND(K17&lt;=K33),"Yes","No")</f>
        <v>Yes</v>
      </c>
      <c r="J87" s="1"/>
      <c r="K87" s="1"/>
      <c r="L87" s="1"/>
      <c r="M87" s="1"/>
      <c r="N87" s="1"/>
      <c r="O87" s="1"/>
      <c r="P87" s="1"/>
    </row>
    <row r="88" spans="1:16" ht="15">
      <c r="A88" s="17"/>
      <c r="B88" s="84" t="s">
        <v>41</v>
      </c>
      <c r="C88" s="1"/>
      <c r="D88" s="14"/>
      <c r="E88" s="82"/>
      <c r="F88" s="16"/>
      <c r="G88" s="1"/>
      <c r="H88" s="1"/>
      <c r="I88" s="1"/>
      <c r="J88" s="1"/>
      <c r="K88" s="59"/>
      <c r="L88" s="1"/>
      <c r="M88" s="1"/>
      <c r="N88" s="1"/>
      <c r="O88" s="1"/>
      <c r="P88" s="1"/>
    </row>
    <row r="89" spans="1:16">
      <c r="A89" s="68"/>
      <c r="B89" s="84" t="s">
        <v>42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>
      <c r="A90" s="68"/>
      <c r="B90" s="84" t="s">
        <v>43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3.5" thickBot="1">
      <c r="A91" s="68"/>
      <c r="B91" s="84" t="s">
        <v>44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>
      <c r="A92" s="85" t="s">
        <v>45</v>
      </c>
      <c r="B92" s="86"/>
      <c r="C92" s="86"/>
      <c r="D92" s="86"/>
      <c r="E92" s="86"/>
      <c r="F92" s="86"/>
      <c r="G92" s="86"/>
      <c r="H92" s="86"/>
      <c r="I92" s="86"/>
      <c r="J92" s="87"/>
      <c r="K92" s="87"/>
      <c r="L92" s="87"/>
      <c r="M92" s="88"/>
      <c r="N92" s="1"/>
      <c r="O92" s="1"/>
      <c r="P92" s="1"/>
    </row>
    <row r="93" spans="1:16">
      <c r="A93" s="107" t="s">
        <v>76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9"/>
      <c r="N93" s="1"/>
      <c r="O93" s="1"/>
      <c r="P93" s="1"/>
    </row>
    <row r="94" spans="1:16">
      <c r="A94" s="110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9"/>
      <c r="N94" s="1"/>
      <c r="O94" s="1"/>
      <c r="P94" s="1"/>
    </row>
    <row r="95" spans="1:16">
      <c r="A95" s="110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9"/>
      <c r="N95" s="1"/>
      <c r="O95" s="1"/>
      <c r="P95" s="1"/>
    </row>
    <row r="96" spans="1:16">
      <c r="A96" s="110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9"/>
      <c r="N96" s="1"/>
      <c r="O96" s="1"/>
      <c r="P96" s="1"/>
    </row>
    <row r="97" spans="1:16">
      <c r="A97" s="110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9"/>
      <c r="N97" s="1"/>
      <c r="O97" s="1"/>
      <c r="P97" s="1"/>
    </row>
    <row r="98" spans="1:16">
      <c r="A98" s="110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9"/>
      <c r="N98" s="1"/>
      <c r="O98" s="1"/>
      <c r="P98" s="1"/>
    </row>
    <row r="99" spans="1:16">
      <c r="A99" s="110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9"/>
      <c r="N99" s="1"/>
      <c r="O99" s="1"/>
      <c r="P99" s="1"/>
    </row>
    <row r="100" spans="1:16">
      <c r="A100" s="110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9"/>
      <c r="N100" s="1"/>
      <c r="O100" s="1"/>
      <c r="P100" s="1"/>
    </row>
    <row r="101" spans="1:16">
      <c r="A101" s="110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9"/>
      <c r="N101" s="1"/>
      <c r="O101" s="1"/>
      <c r="P101" s="1"/>
    </row>
    <row r="102" spans="1:16" ht="13.5" thickBot="1">
      <c r="A102" s="111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3"/>
      <c r="N102" s="1"/>
      <c r="O102" s="1"/>
      <c r="P102" s="1"/>
    </row>
    <row r="103" spans="1:16">
      <c r="A103" s="89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1"/>
      <c r="O103" s="1"/>
      <c r="P103" s="1"/>
    </row>
    <row r="104" spans="1:16" ht="15">
      <c r="A104" s="17"/>
      <c r="B104" s="91" t="s">
        <v>46</v>
      </c>
      <c r="C104" s="14"/>
      <c r="D104" s="1"/>
      <c r="E104" s="82"/>
      <c r="F104" s="64"/>
      <c r="G104" s="1"/>
      <c r="H104" s="1"/>
      <c r="I104" s="1"/>
      <c r="J104" s="92"/>
      <c r="K104" s="1"/>
      <c r="L104" s="1"/>
      <c r="M104" s="1"/>
      <c r="N104" s="1"/>
      <c r="O104" s="1"/>
      <c r="P104" s="1"/>
    </row>
    <row r="105" spans="1:1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</sheetData>
  <mergeCells count="7">
    <mergeCell ref="A93:M102"/>
    <mergeCell ref="A1:K1"/>
    <mergeCell ref="A2:K2"/>
    <mergeCell ref="E3:G3"/>
    <mergeCell ref="D23:F23"/>
    <mergeCell ref="D24:F24"/>
    <mergeCell ref="D25:F25"/>
  </mergeCells>
  <conditionalFormatting sqref="F45">
    <cfRule type="cellIs" dxfId="14" priority="15" stopIfTrue="1" operator="equal">
      <formula>FALSE</formula>
    </cfRule>
  </conditionalFormatting>
  <conditionalFormatting sqref="I53">
    <cfRule type="containsText" dxfId="13" priority="14" stopIfTrue="1" operator="containsText" text="False">
      <formula>NOT(ISERROR(SEARCH("False",I53)))</formula>
    </cfRule>
  </conditionalFormatting>
  <conditionalFormatting sqref="I80 I87 D51:K51">
    <cfRule type="expression" dxfId="12" priority="13" stopIfTrue="1">
      <formula>$K$17&gt;0.01</formula>
    </cfRule>
  </conditionalFormatting>
  <conditionalFormatting sqref="D41:K44">
    <cfRule type="expression" dxfId="11" priority="11" stopIfTrue="1">
      <formula>$K$17&lt;-0.01</formula>
    </cfRule>
    <cfRule type="containsText" dxfId="10" priority="12" stopIfTrue="1" operator="containsText" text="False">
      <formula>NOT(ISERROR(SEARCH("False",D41)))</formula>
    </cfRule>
  </conditionalFormatting>
  <conditionalFormatting sqref="D42:K42">
    <cfRule type="expression" dxfId="9" priority="10" stopIfTrue="1">
      <formula>$D$41="no"</formula>
    </cfRule>
  </conditionalFormatting>
  <conditionalFormatting sqref="D45:K46 F51 I60 D51">
    <cfRule type="containsText" dxfId="8" priority="9" stopIfTrue="1" operator="containsText" text="False">
      <formula>NOT(ISERROR(SEARCH("False",D45)))</formula>
    </cfRule>
  </conditionalFormatting>
  <conditionalFormatting sqref="D46:K46">
    <cfRule type="expression" dxfId="7" priority="7" stopIfTrue="1">
      <formula>$K$17&lt;0.01</formula>
    </cfRule>
    <cfRule type="expression" dxfId="6" priority="8" stopIfTrue="1">
      <formula>$D$45="yes"</formula>
    </cfRule>
  </conditionalFormatting>
  <conditionalFormatting sqref="D45:K45 D51">
    <cfRule type="expression" dxfId="5" priority="6" stopIfTrue="1">
      <formula>$D$46="No"</formula>
    </cfRule>
  </conditionalFormatting>
  <conditionalFormatting sqref="D41:K41 D42">
    <cfRule type="expression" dxfId="4" priority="5" stopIfTrue="1">
      <formula>$D$42="yes"</formula>
    </cfRule>
  </conditionalFormatting>
  <conditionalFormatting sqref="D51">
    <cfRule type="containsText" dxfId="3" priority="4" stopIfTrue="1" operator="containsText" text="No">
      <formula>NOT(ISERROR(SEARCH("No",D51)))</formula>
    </cfRule>
  </conditionalFormatting>
  <conditionalFormatting sqref="I60">
    <cfRule type="expression" dxfId="2" priority="2">
      <formula>$K$17&lt;0</formula>
    </cfRule>
    <cfRule type="expression" dxfId="1" priority="3">
      <formula>$K$17&lt;0</formula>
    </cfRule>
  </conditionalFormatting>
  <conditionalFormatting sqref="I60">
    <cfRule type="expression" dxfId="0" priority="1">
      <formula>$I$53=FALSE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Blank</vt:lpstr>
      <vt:lpstr>SAMPLE</vt:lpstr>
      <vt:lpstr>Blank!Print_Area</vt:lpstr>
    </vt:vector>
  </TitlesOfParts>
  <Company>University of Oregon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 Rowe</dc:creator>
  <cp:lastModifiedBy>sandi</cp:lastModifiedBy>
  <dcterms:created xsi:type="dcterms:W3CDTF">2010-05-10T21:58:20Z</dcterms:created>
  <dcterms:modified xsi:type="dcterms:W3CDTF">2011-02-09T17:34:28Z</dcterms:modified>
</cp:coreProperties>
</file>