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regon-my.sharepoint.com/personal/alerner_uoregon_edu/Documents/Other Geo Things/Geo programs+spreadsheets/SOLVEQ and CHIM/"/>
    </mc:Choice>
  </mc:AlternateContent>
  <xr:revisionPtr revIDLastSave="50" documentId="13_ncr:1_{D460B3E9-43CF-4480-BE55-155AD6267EA2}" xr6:coauthVersionLast="47" xr6:coauthVersionMax="47" xr10:uidLastSave="{F5CF5BCD-272C-4E53-B22B-10D6EC0680FD}"/>
  <bookViews>
    <workbookView xWindow="-108" yWindow="-108" windowWidth="23256" windowHeight="12576" xr2:uid="{6609229D-AB31-4647-A1DA-0EC296DBFE73}"/>
  </bookViews>
  <sheets>
    <sheet name="HCl" sheetId="1" r:id="rId1"/>
    <sheet name="HF" sheetId="2" r:id="rId2"/>
    <sheet name="N2" sheetId="7" r:id="rId3"/>
    <sheet name="NO2" sheetId="8" r:id="rId4"/>
    <sheet name="NaCl" sheetId="4" r:id="rId5"/>
    <sheet name="PbCl2" sheetId="5" r:id="rId6"/>
    <sheet name="Hg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10" i="8"/>
  <c r="E10" i="8"/>
  <c r="D10" i="8"/>
  <c r="C10" i="8"/>
  <c r="D10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E10" i="7"/>
  <c r="C10" i="7"/>
  <c r="F26" i="6"/>
  <c r="E26" i="6"/>
  <c r="D26" i="6"/>
  <c r="C26" i="6"/>
  <c r="F25" i="6"/>
  <c r="E25" i="6"/>
  <c r="D25" i="6"/>
  <c r="C25" i="6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26" i="5"/>
  <c r="E26" i="5"/>
  <c r="D26" i="5"/>
  <c r="C26" i="5"/>
  <c r="F25" i="5"/>
  <c r="E25" i="5"/>
  <c r="D25" i="5"/>
  <c r="C25" i="5"/>
  <c r="F24" i="5"/>
  <c r="E24" i="5"/>
  <c r="D24" i="5"/>
  <c r="C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C11" i="5"/>
  <c r="F10" i="5"/>
  <c r="E10" i="5"/>
  <c r="D10" i="5"/>
  <c r="C10" i="5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10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11" i="1"/>
  <c r="D11" i="1"/>
  <c r="E11" i="1"/>
  <c r="E10" i="1"/>
  <c r="D10" i="1"/>
  <c r="C10" i="1"/>
</calcChain>
</file>

<file path=xl/sharedStrings.xml><?xml version="1.0" encoding="utf-8"?>
<sst xmlns="http://schemas.openxmlformats.org/spreadsheetml/2006/main" count="311" uniqueCount="57">
  <si>
    <t>a</t>
  </si>
  <si>
    <t>b</t>
  </si>
  <si>
    <t>c</t>
  </si>
  <si>
    <t>d</t>
  </si>
  <si>
    <t>e</t>
  </si>
  <si>
    <t>T, K</t>
  </si>
  <si>
    <t>HCl</t>
  </si>
  <si>
    <t>T</t>
  </si>
  <si>
    <t>T^-2</t>
  </si>
  <si>
    <t>T^-0.5</t>
  </si>
  <si>
    <t>T^2</t>
  </si>
  <si>
    <t>cal, w/ slop factors</t>
  </si>
  <si>
    <t>J, no slop factors</t>
  </si>
  <si>
    <t>Cp_R&amp;H95 4term</t>
  </si>
  <si>
    <t>R&amp;H95 published</t>
  </si>
  <si>
    <t>R&amp;H95 regressed (JP)</t>
  </si>
  <si>
    <t>HF</t>
  </si>
  <si>
    <t>JANAF v3 regressed (AL)</t>
  </si>
  <si>
    <t>Cp_JANAF v3 4term</t>
  </si>
  <si>
    <t xml:space="preserve">NaCl,gas             NaCl      </t>
  </si>
  <si>
    <t>need abbrev          Cl(1)Na(1)</t>
  </si>
  <si>
    <t xml:space="preserve">ChaseEtAl_1985       1985      </t>
  </si>
  <si>
    <t>-</t>
  </si>
  <si>
    <t>BoM (B674)</t>
  </si>
  <si>
    <t>*need</t>
  </si>
  <si>
    <t>vol</t>
  </si>
  <si>
    <t>NaCl,gas</t>
  </si>
  <si>
    <t>NaCl</t>
  </si>
  <si>
    <t>sodium</t>
  </si>
  <si>
    <t>chloride</t>
  </si>
  <si>
    <t>Na(1)Cl(1)</t>
  </si>
  <si>
    <t>Pankratz</t>
  </si>
  <si>
    <t>(B674)</t>
  </si>
  <si>
    <t>Cp_BoM 4term</t>
  </si>
  <si>
    <t>PbCl2,gas</t>
  </si>
  <si>
    <t>PbCl2</t>
  </si>
  <si>
    <t>need</t>
  </si>
  <si>
    <t>abbrev</t>
  </si>
  <si>
    <t>Cl(2)Pb(1)</t>
  </si>
  <si>
    <t>ChaseEtAl_1985</t>
  </si>
  <si>
    <t>lead</t>
  </si>
  <si>
    <t>dichloride</t>
  </si>
  <si>
    <t>Pb(1)Cl(2)</t>
  </si>
  <si>
    <t>Hg,gas</t>
  </si>
  <si>
    <t>Hg</t>
  </si>
  <si>
    <t>Hg(1)</t>
  </si>
  <si>
    <t>mercury</t>
  </si>
  <si>
    <t>(B672)</t>
  </si>
  <si>
    <t>N2,gas</t>
  </si>
  <si>
    <t>N2</t>
  </si>
  <si>
    <t>N(2)</t>
  </si>
  <si>
    <t>RH95</t>
  </si>
  <si>
    <t>15.Feb.23</t>
  </si>
  <si>
    <t>nitrogen,ref</t>
  </si>
  <si>
    <t>NO2,gas</t>
  </si>
  <si>
    <t>NO2</t>
  </si>
  <si>
    <t>N(1)O(2)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</si>
</sst>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7" fontId="0" fillId="0" borderId="0" xfId="0" applyNumberFormat="1"/>
    <xf numFmtId="0" fontId="1" fillId="0" borderId="0" xfId="0" applyFont="1" applyAlignment="1">
      <alignment horizontal="right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HCl - comparison</a:t>
            </a:r>
            <a:r>
              <a:rPr lang="en-US" baseline="0"/>
              <a:t> of regression outputs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HCl!$C$9</c:f>
              <c:strCache>
                <c:ptCount val="1"/>
                <c:pt idx="0">
                  <c:v>R&amp;H95 published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HCl!$B$10:$B$26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HCl!$C$10:$C$26</c:f>
              <c:numCache>
                <c:formatCode>0.0000</c:formatCode>
                <c:ptCount val="17"/>
                <c:pt idx="0">
                  <c:v>6.9644968995356029</c:v>
                </c:pt>
                <c:pt idx="1">
                  <c:v>6.9630431082264952</c:v>
                </c:pt>
                <c:pt idx="2">
                  <c:v>6.9429251314531539</c:v>
                </c:pt>
                <c:pt idx="3">
                  <c:v>6.9949705558160558</c:v>
                </c:pt>
                <c:pt idx="4">
                  <c:v>7.0841310880433737</c:v>
                </c:pt>
                <c:pt idx="5">
                  <c:v>7.1932483711074644</c:v>
                </c:pt>
                <c:pt idx="6">
                  <c:v>7.3128186583562735</c:v>
                </c:pt>
                <c:pt idx="7">
                  <c:v>7.4371018931614854</c:v>
                </c:pt>
                <c:pt idx="8">
                  <c:v>7.5624013155039904</c:v>
                </c:pt>
                <c:pt idx="9">
                  <c:v>7.6862151163998265</c:v>
                </c:pt>
                <c:pt idx="10">
                  <c:v>7.8067820371703949</c:v>
                </c:pt>
                <c:pt idx="11">
                  <c:v>7.9228216259204416</c:v>
                </c:pt>
                <c:pt idx="12">
                  <c:v>8.0333777539766569</c:v>
                </c:pt>
                <c:pt idx="13">
                  <c:v>8.1377201618358352</c:v>
                </c:pt>
                <c:pt idx="14">
                  <c:v>8.2352802155532974</c:v>
                </c:pt>
                <c:pt idx="15">
                  <c:v>8.3256076630170792</c:v>
                </c:pt>
                <c:pt idx="16">
                  <c:v>8.4083407344539562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AE-483B-B6BA-89769777052A}"/>
            </c:ext>
          </c:extLst>
        </c:ser>
        <c:ser>
          <c:idx val="1"/>
          <c:order val="1"/>
          <c:tx>
            <c:strRef>
              <c:f>HCl!$D$9</c:f>
              <c:strCache>
                <c:ptCount val="1"/>
                <c:pt idx="0">
                  <c:v>Cp_R&amp;H95 4term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HCl!$B$10:$B$26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HCl!$D$10:$D$26</c:f>
              <c:numCache>
                <c:formatCode>0.0000</c:formatCode>
                <c:ptCount val="17"/>
                <c:pt idx="0">
                  <c:v>6.9708267348922046</c:v>
                </c:pt>
                <c:pt idx="1">
                  <c:v>6.9673416469213185</c:v>
                </c:pt>
                <c:pt idx="2">
                  <c:v>6.9159528659626632</c:v>
                </c:pt>
                <c:pt idx="3">
                  <c:v>6.986447532837424</c:v>
                </c:pt>
                <c:pt idx="4">
                  <c:v>7.0931950410961813</c:v>
                </c:pt>
                <c:pt idx="5">
                  <c:v>7.2109727636547873</c:v>
                </c:pt>
                <c:pt idx="6">
                  <c:v>7.3311134737289629</c:v>
                </c:pt>
                <c:pt idx="7">
                  <c:v>7.4504361255872338</c:v>
                </c:pt>
                <c:pt idx="8">
                  <c:v>7.5678039250984357</c:v>
                </c:pt>
                <c:pt idx="9">
                  <c:v>7.6828953837637632</c:v>
                </c:pt>
                <c:pt idx="10">
                  <c:v>7.7957219216775293</c:v>
                </c:pt>
                <c:pt idx="11">
                  <c:v>7.9064261341366571</c:v>
                </c:pt>
                <c:pt idx="12">
                  <c:v>8.0151943033866697</c:v>
                </c:pt>
                <c:pt idx="13">
                  <c:v>8.1222181797323163</c:v>
                </c:pt>
                <c:pt idx="14">
                  <c:v>8.2276788644477232</c:v>
                </c:pt>
                <c:pt idx="15">
                  <c:v>8.3317408218590536</c:v>
                </c:pt>
                <c:pt idx="16">
                  <c:v>8.4345505336071263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AE-483B-B6BA-89769777052A}"/>
            </c:ext>
          </c:extLst>
        </c:ser>
        <c:ser>
          <c:idx val="2"/>
          <c:order val="2"/>
          <c:tx>
            <c:strRef>
              <c:f>HCl!$E$9</c:f>
              <c:strCache>
                <c:ptCount val="1"/>
                <c:pt idx="0">
                  <c:v>Cp_JANAF v3 4term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HCl!$B$10:$B$26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HCl!$E$10:$E$26</c:f>
              <c:numCache>
                <c:formatCode>0.0000</c:formatCode>
                <c:ptCount val="17"/>
                <c:pt idx="0">
                  <c:v>6.9852432455204498</c:v>
                </c:pt>
                <c:pt idx="1">
                  <c:v>6.982030462507721</c:v>
                </c:pt>
                <c:pt idx="2">
                  <c:v>6.9340721749999989</c:v>
                </c:pt>
                <c:pt idx="3">
                  <c:v>6.9996702061925946</c:v>
                </c:pt>
                <c:pt idx="4">
                  <c:v>7.100560877654905</c:v>
                </c:pt>
                <c:pt idx="5">
                  <c:v>7.2132316645524686</c:v>
                </c:pt>
                <c:pt idx="6">
                  <c:v>7.3293602640562341</c:v>
                </c:pt>
                <c:pt idx="7">
                  <c:v>7.4457407135802471</c:v>
                </c:pt>
                <c:pt idx="8">
                  <c:v>7.5611166099718607</c:v>
                </c:pt>
                <c:pt idx="9">
                  <c:v>7.6750346574239261</c:v>
                </c:pt>
                <c:pt idx="10">
                  <c:v>7.7873864840316385</c:v>
                </c:pt>
                <c:pt idx="11">
                  <c:v>7.8982123437512595</c:v>
                </c:pt>
                <c:pt idx="12">
                  <c:v>8.0076130360479496</c:v>
                </c:pt>
                <c:pt idx="13">
                  <c:v>8.1157094036115698</c:v>
                </c:pt>
                <c:pt idx="14">
                  <c:v>8.2226237234374988</c:v>
                </c:pt>
                <c:pt idx="15">
                  <c:v>8.3284714895695231</c:v>
                </c:pt>
                <c:pt idx="16">
                  <c:v>8.433358208599218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AE-483B-B6BA-897697770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53407"/>
        <c:axId val="1014808143"/>
      </c:scatterChart>
      <c:valAx>
        <c:axId val="103755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08143"/>
        <c:crosses val="autoZero"/>
        <c:crossBetween val="midCat"/>
      </c:valAx>
      <c:valAx>
        <c:axId val="1014808143"/>
        <c:scaling>
          <c:orientation val="minMax"/>
          <c:min val="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53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HF - comparison</a:t>
            </a:r>
            <a:r>
              <a:rPr lang="en-US" baseline="0"/>
              <a:t> of regression outputs</a:t>
            </a:r>
            <a:endParaRPr lang="en-US"/>
          </a:p>
        </c:rich>
      </c:tx>
      <c:layout>
        <c:manualLayout>
          <c:xMode val="edge"/>
          <c:yMode val="edge"/>
          <c:x val="0.146124890638670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HF!$C$9</c:f>
              <c:strCache>
                <c:ptCount val="1"/>
                <c:pt idx="0">
                  <c:v>R&amp;H95 published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HF!$B$10:$B$26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HF!$C$10:$C$26</c:f>
              <c:numCache>
                <c:formatCode>0.0000</c:formatCode>
                <c:ptCount val="17"/>
                <c:pt idx="0">
                  <c:v>6.9643594432793181</c:v>
                </c:pt>
                <c:pt idx="1">
                  <c:v>6.9660589966500606</c:v>
                </c:pt>
                <c:pt idx="2">
                  <c:v>6.9815344168260038</c:v>
                </c:pt>
                <c:pt idx="3">
                  <c:v>6.9667540085285165</c:v>
                </c:pt>
                <c:pt idx="4">
                  <c:v>6.9742920381873521</c:v>
                </c:pt>
                <c:pt idx="5">
                  <c:v>7.0081928983128483</c:v>
                </c:pt>
                <c:pt idx="6">
                  <c:v>7.0638072086693304</c:v>
                </c:pt>
                <c:pt idx="7">
                  <c:v>7.1356587411184282</c:v>
                </c:pt>
                <c:pt idx="8">
                  <c:v>7.2190359905102035</c:v>
                </c:pt>
                <c:pt idx="9">
                  <c:v>7.3101686054014303</c:v>
                </c:pt>
                <c:pt idx="10">
                  <c:v>7.4060934190813494</c:v>
                </c:pt>
                <c:pt idx="11">
                  <c:v>7.5044817180438663</c:v>
                </c:pt>
                <c:pt idx="12">
                  <c:v>7.6034909480631327</c:v>
                </c:pt>
                <c:pt idx="13">
                  <c:v>7.7016495541087391</c:v>
                </c:pt>
                <c:pt idx="14">
                  <c:v>7.797770375239006</c:v>
                </c:pt>
                <c:pt idx="15">
                  <c:v>7.8908860340550024</c:v>
                </c:pt>
                <c:pt idx="16">
                  <c:v>7.9802006335065787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CB-4185-BDE2-E3F7D383ACCF}"/>
            </c:ext>
          </c:extLst>
        </c:ser>
        <c:ser>
          <c:idx val="1"/>
          <c:order val="1"/>
          <c:tx>
            <c:strRef>
              <c:f>HF!$D$9</c:f>
              <c:strCache>
                <c:ptCount val="1"/>
                <c:pt idx="0">
                  <c:v>Cp_R&amp;H95 4term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HF!$B$10:$B$26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HF!$D$10:$D$26</c:f>
              <c:numCache>
                <c:formatCode>0.0000</c:formatCode>
                <c:ptCount val="17"/>
                <c:pt idx="0">
                  <c:v>6.9711425961498108</c:v>
                </c:pt>
                <c:pt idx="1">
                  <c:v>6.9709253506815605</c:v>
                </c:pt>
                <c:pt idx="2">
                  <c:v>6.9563463372392569</c:v>
                </c:pt>
                <c:pt idx="3">
                  <c:v>6.9583059666077922</c:v>
                </c:pt>
                <c:pt idx="4">
                  <c:v>6.982027972261136</c:v>
                </c:pt>
                <c:pt idx="5">
                  <c:v>7.0239441482850626</c:v>
                </c:pt>
                <c:pt idx="6">
                  <c:v>7.0801327919003594</c:v>
                </c:pt>
                <c:pt idx="7">
                  <c:v>7.1474719109466562</c:v>
                </c:pt>
                <c:pt idx="8">
                  <c:v>7.2236163520323142</c:v>
                </c:pt>
                <c:pt idx="9">
                  <c:v>7.3068147361632647</c:v>
                </c:pt>
                <c:pt idx="10">
                  <c:v>7.3957468923754544</c:v>
                </c:pt>
                <c:pt idx="11">
                  <c:v>7.4894037821848949</c:v>
                </c:pt>
                <c:pt idx="12">
                  <c:v>7.58700267042948</c:v>
                </c:pt>
                <c:pt idx="13">
                  <c:v>7.687927581652886</c:v>
                </c:pt>
                <c:pt idx="14">
                  <c:v>7.7916872105030341</c:v>
                </c:pt>
                <c:pt idx="15">
                  <c:v>7.8978848072740782</c:v>
                </c:pt>
                <c:pt idx="16">
                  <c:v>8.0061963311714628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CB-4185-BDE2-E3F7D383ACCF}"/>
            </c:ext>
          </c:extLst>
        </c:ser>
        <c:ser>
          <c:idx val="2"/>
          <c:order val="2"/>
          <c:tx>
            <c:strRef>
              <c:f>HF!$E$9</c:f>
              <c:strCache>
                <c:ptCount val="1"/>
                <c:pt idx="0">
                  <c:v>Cp_JANAF v3 4term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HF!$B$10:$B$26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HF!$E$10:$E$26</c:f>
              <c:numCache>
                <c:formatCode>0.0000</c:formatCode>
                <c:ptCount val="17"/>
                <c:pt idx="0">
                  <c:v>6.967159067083398</c:v>
                </c:pt>
                <c:pt idx="1">
                  <c:v>6.9672534082818451</c:v>
                </c:pt>
                <c:pt idx="2">
                  <c:v>6.9605258499999998</c:v>
                </c:pt>
                <c:pt idx="3">
                  <c:v>6.9628306294158335</c:v>
                </c:pt>
                <c:pt idx="4">
                  <c:v>6.9851007550242983</c:v>
                </c:pt>
                <c:pt idx="5">
                  <c:v>7.0253176116181804</c:v>
                </c:pt>
                <c:pt idx="6">
                  <c:v>7.0800222621246185</c:v>
                </c:pt>
                <c:pt idx="7">
                  <c:v>7.1462190382716049</c:v>
                </c:pt>
                <c:pt idx="8">
                  <c:v>7.2215761312985443</c:v>
                </c:pt>
                <c:pt idx="9">
                  <c:v>7.3043177916225615</c:v>
                </c:pt>
                <c:pt idx="10">
                  <c:v>7.3930889596964784</c:v>
                </c:pt>
                <c:pt idx="11">
                  <c:v>7.4868452167351354</c:v>
                </c:pt>
                <c:pt idx="12">
                  <c:v>7.5847714566093298</c:v>
                </c:pt>
                <c:pt idx="13">
                  <c:v>7.6862232900585585</c:v>
                </c:pt>
                <c:pt idx="14">
                  <c:v>7.7906849156249995</c:v>
                </c:pt>
                <c:pt idx="15">
                  <c:v>7.897738616095145</c:v>
                </c:pt>
                <c:pt idx="16">
                  <c:v>8.007042434317647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CB-4185-BDE2-E3F7D383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53407"/>
        <c:axId val="1014808143"/>
      </c:scatterChart>
      <c:valAx>
        <c:axId val="103755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08143"/>
        <c:crosses val="autoZero"/>
        <c:crossBetween val="midCat"/>
      </c:valAx>
      <c:valAx>
        <c:axId val="1014808143"/>
        <c:scaling>
          <c:orientation val="minMax"/>
          <c:min val="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53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N2 - comparison</a:t>
            </a:r>
            <a:r>
              <a:rPr lang="en-US" baseline="0"/>
              <a:t> of regression outputs</a:t>
            </a:r>
            <a:endParaRPr lang="en-US"/>
          </a:p>
        </c:rich>
      </c:tx>
      <c:layout>
        <c:manualLayout>
          <c:xMode val="edge"/>
          <c:yMode val="edge"/>
          <c:x val="0.146124890638670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'N2'!$D$9</c:f>
              <c:strCache>
                <c:ptCount val="1"/>
                <c:pt idx="0">
                  <c:v>Cp_R&amp;H95 4term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'N2'!$B$10:$B$26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'N2'!$D$10:$D$26</c:f>
              <c:numCache>
                <c:formatCode>0.0000</c:formatCode>
                <c:ptCount val="17"/>
                <c:pt idx="0">
                  <c:v>6.9692533253011923</c:v>
                </c:pt>
                <c:pt idx="1">
                  <c:v>6.9661637684993138</c:v>
                </c:pt>
                <c:pt idx="2">
                  <c:v>6.9623788750000006</c:v>
                </c:pt>
                <c:pt idx="3">
                  <c:v>7.088946680417731</c:v>
                </c:pt>
                <c:pt idx="4">
                  <c:v>7.2411542598252012</c:v>
                </c:pt>
                <c:pt idx="5">
                  <c:v>7.3921399454234873</c:v>
                </c:pt>
                <c:pt idx="6">
                  <c:v>7.534774947250952</c:v>
                </c:pt>
                <c:pt idx="7">
                  <c:v>7.6677547728395066</c:v>
                </c:pt>
                <c:pt idx="8">
                  <c:v>7.7915718216735312</c:v>
                </c:pt>
                <c:pt idx="9">
                  <c:v>7.9072137573666152</c:v>
                </c:pt>
                <c:pt idx="10">
                  <c:v>8.0157233036941022</c:v>
                </c:pt>
                <c:pt idx="11">
                  <c:v>8.1180547706385617</c:v>
                </c:pt>
                <c:pt idx="12">
                  <c:v>8.215037370032654</c:v>
                </c:pt>
                <c:pt idx="13">
                  <c:v>8.3073767221449355</c:v>
                </c:pt>
                <c:pt idx="14">
                  <c:v>8.3956687296874986</c:v>
                </c:pt>
                <c:pt idx="15">
                  <c:v>8.480416019760229</c:v>
                </c:pt>
                <c:pt idx="16">
                  <c:v>8.562043395543844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7F-459D-87D1-C2B9D8CCD87A}"/>
            </c:ext>
          </c:extLst>
        </c:ser>
        <c:ser>
          <c:idx val="2"/>
          <c:order val="2"/>
          <c:tx>
            <c:strRef>
              <c:f>'N2'!$E$9</c:f>
              <c:strCache>
                <c:ptCount val="1"/>
                <c:pt idx="0">
                  <c:v>Cp_JANAF v3 4term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'N2'!$B$10:$B$26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'N2'!$E$10:$E$26</c:f>
              <c:numCache>
                <c:formatCode>0.0000</c:formatCode>
                <c:ptCount val="17"/>
                <c:pt idx="0">
                  <c:v>6.985135827064517</c:v>
                </c:pt>
                <c:pt idx="1">
                  <c:v>6.9807885985070177</c:v>
                </c:pt>
                <c:pt idx="2">
                  <c:v>6.9477143249999997</c:v>
                </c:pt>
                <c:pt idx="3">
                  <c:v>7.0761517044564126</c:v>
                </c:pt>
                <c:pt idx="4">
                  <c:v>7.236610897051075</c:v>
                </c:pt>
                <c:pt idx="5">
                  <c:v>7.395807146024783</c:v>
                </c:pt>
                <c:pt idx="6">
                  <c:v>7.5448663485683891</c:v>
                </c:pt>
                <c:pt idx="7">
                  <c:v>7.6821317456790137</c:v>
                </c:pt>
                <c:pt idx="8">
                  <c:v>7.8081805003403391</c:v>
                </c:pt>
                <c:pt idx="9">
                  <c:v>7.9242106889876291</c:v>
                </c:pt>
                <c:pt idx="10">
                  <c:v>8.0314944131423971</c:v>
                </c:pt>
                <c:pt idx="11">
                  <c:v>8.131198636391634</c:v>
                </c:pt>
                <c:pt idx="12">
                  <c:v>8.2243386343258127</c:v>
                </c:pt>
                <c:pt idx="13">
                  <c:v>8.3117790440502368</c:v>
                </c:pt>
                <c:pt idx="14">
                  <c:v>8.3942504546874996</c:v>
                </c:pt>
                <c:pt idx="15">
                  <c:v>8.4723693390139925</c:v>
                </c:pt>
                <c:pt idx="16">
                  <c:v>8.5466568729653449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7F-459D-87D1-C2B9D8CC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53407"/>
        <c:axId val="1014808143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'N2'!$C$9</c15:sqref>
                        </c15:formulaRef>
                      </c:ext>
                    </c:extLst>
                    <c:strCache>
                      <c:ptCount val="1"/>
                      <c:pt idx="0">
                        <c:v>R&amp;H95 published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'N2'!$B$10:$B$26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'N2'!$C$10:$C$26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6D7F-459D-87D1-C2B9D8CCD87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Cp_BoM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8"/>
                  <c:spPr>
                    <a:noFill/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'N2'!$B$10:$B$26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'N2'!$F$10:$F$26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3-6D7F-459D-87D1-C2B9D8CCD87A}"/>
                  </c:ext>
                </c:extLst>
              </c15:ser>
            </c15:filteredScatterSeries>
          </c:ext>
        </c:extLst>
      </c:scatterChart>
      <c:valAx>
        <c:axId val="103755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08143"/>
        <c:crosses val="autoZero"/>
        <c:crossBetween val="midCat"/>
      </c:valAx>
      <c:valAx>
        <c:axId val="101480814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53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NO2 - comparison</a:t>
            </a:r>
            <a:r>
              <a:rPr lang="en-US" baseline="0"/>
              <a:t> of regression outputs</a:t>
            </a:r>
            <a:endParaRPr lang="en-US"/>
          </a:p>
        </c:rich>
      </c:tx>
      <c:layout>
        <c:manualLayout>
          <c:xMode val="edge"/>
          <c:yMode val="edge"/>
          <c:x val="0.146124890638670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'NO2'!$D$9</c:f>
              <c:strCache>
                <c:ptCount val="1"/>
                <c:pt idx="0">
                  <c:v>Cp_R&amp;H95 4term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'NO2'!$B$10:$B$26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'NO2'!$D$10:$D$26</c:f>
              <c:numCache>
                <c:formatCode>0.0000</c:formatCode>
                <c:ptCount val="17"/>
                <c:pt idx="0">
                  <c:v>8.8390891134103811</c:v>
                </c:pt>
                <c:pt idx="1">
                  <c:v>8.8512437715449419</c:v>
                </c:pt>
                <c:pt idx="2">
                  <c:v>9.6177388749999988</c:v>
                </c:pt>
                <c:pt idx="3">
                  <c:v>10.353360781060136</c:v>
                </c:pt>
                <c:pt idx="4">
                  <c:v>10.966448190413718</c:v>
                </c:pt>
                <c:pt idx="5">
                  <c:v>11.464370490319958</c:v>
                </c:pt>
                <c:pt idx="6">
                  <c:v>11.867800718843911</c:v>
                </c:pt>
                <c:pt idx="7">
                  <c:v>12.195650245679012</c:v>
                </c:pt>
                <c:pt idx="8">
                  <c:v>12.462951415354189</c:v>
                </c:pt>
                <c:pt idx="9">
                  <c:v>12.681278576445289</c:v>
                </c:pt>
                <c:pt idx="10">
                  <c:v>12.859523799661357</c:v>
                </c:pt>
                <c:pt idx="11">
                  <c:v>13.004571845650835</c:v>
                </c:pt>
                <c:pt idx="12">
                  <c:v>13.121813319104763</c:v>
                </c:pt>
                <c:pt idx="13">
                  <c:v>13.215520167453217</c:v>
                </c:pt>
                <c:pt idx="14">
                  <c:v>13.2891183015625</c:v>
                </c:pt>
                <c:pt idx="15">
                  <c:v>13.345386309772035</c:v>
                </c:pt>
                <c:pt idx="16">
                  <c:v>13.386601594815692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A8-4E42-AE7D-1E596C319CCE}"/>
            </c:ext>
          </c:extLst>
        </c:ser>
        <c:ser>
          <c:idx val="2"/>
          <c:order val="2"/>
          <c:tx>
            <c:strRef>
              <c:f>'NO2'!$E$9</c:f>
              <c:strCache>
                <c:ptCount val="1"/>
                <c:pt idx="0">
                  <c:v>Cp_JANAF v3 4term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'NO2'!$B$10:$B$26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'NO2'!$E$10:$E$26</c:f>
              <c:numCache>
                <c:formatCode>0.0000</c:formatCode>
                <c:ptCount val="17"/>
                <c:pt idx="0">
                  <c:v>8.8371525919480014</c:v>
                </c:pt>
                <c:pt idx="1">
                  <c:v>8.8488781407206751</c:v>
                </c:pt>
                <c:pt idx="2">
                  <c:v>9.6050235249999965</c:v>
                </c:pt>
                <c:pt idx="3">
                  <c:v>10.340756702974581</c:v>
                </c:pt>
                <c:pt idx="4">
                  <c:v>10.956211994156014</c:v>
                </c:pt>
                <c:pt idx="5">
                  <c:v>11.456601377275316</c:v>
                </c:pt>
                <c:pt idx="6">
                  <c:v>11.861993358534253</c:v>
                </c:pt>
                <c:pt idx="7">
                  <c:v>12.191162837037036</c:v>
                </c:pt>
                <c:pt idx="8">
                  <c:v>12.459155790269696</c:v>
                </c:pt>
                <c:pt idx="9">
                  <c:v>12.677605653177132</c:v>
                </c:pt>
                <c:pt idx="10">
                  <c:v>12.855472562027007</c:v>
                </c:pt>
                <c:pt idx="11">
                  <c:v>12.99970571306531</c:v>
                </c:pt>
                <c:pt idx="12">
                  <c:v>13.115752710741116</c:v>
                </c:pt>
                <c:pt idx="13">
                  <c:v>13.207934545139668</c:v>
                </c:pt>
                <c:pt idx="14">
                  <c:v>13.279718854687498</c:v>
                </c:pt>
                <c:pt idx="15">
                  <c:v>13.333919613512169</c:v>
                </c:pt>
                <c:pt idx="16">
                  <c:v>13.372844252448761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A8-4E42-AE7D-1E596C319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53407"/>
        <c:axId val="1014808143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'NO2'!$C$9</c15:sqref>
                        </c15:formulaRef>
                      </c:ext>
                    </c:extLst>
                    <c:strCache>
                      <c:ptCount val="1"/>
                      <c:pt idx="0">
                        <c:v>R&amp;H95 published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'NO2'!$B$10:$B$26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'NO2'!$C$10:$C$26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DEA8-4E42-AE7D-1E596C319CC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Cp_BoM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8"/>
                  <c:spPr>
                    <a:noFill/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'NO2'!$B$10:$B$26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'NO2'!$F$10:$F$26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3-DEA8-4E42-AE7D-1E596C319CCE}"/>
                  </c:ext>
                </c:extLst>
              </c15:ser>
            </c15:filteredScatterSeries>
          </c:ext>
        </c:extLst>
      </c:scatterChart>
      <c:valAx>
        <c:axId val="103755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08143"/>
        <c:crosses val="autoZero"/>
        <c:crossBetween val="midCat"/>
      </c:valAx>
      <c:valAx>
        <c:axId val="101480814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53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NaCl - comparison</a:t>
            </a:r>
            <a:r>
              <a:rPr lang="en-US" baseline="0"/>
              <a:t> of regression outputs</a:t>
            </a:r>
            <a:endParaRPr lang="en-US"/>
          </a:p>
        </c:rich>
      </c:tx>
      <c:layout>
        <c:manualLayout>
          <c:xMode val="edge"/>
          <c:yMode val="edge"/>
          <c:x val="0.146124890638670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tx>
            <c:strRef>
              <c:f>NaCl!$E$9</c:f>
              <c:strCache>
                <c:ptCount val="1"/>
                <c:pt idx="0">
                  <c:v>Cp_JANAF v3 4term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NaCl!$B$10:$B$26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NaCl!$E$10:$E$26</c:f>
              <c:numCache>
                <c:formatCode>0.0000</c:formatCode>
                <c:ptCount val="17"/>
                <c:pt idx="0">
                  <c:v>8.5519817200167836</c:v>
                </c:pt>
                <c:pt idx="1">
                  <c:v>8.557182062355686</c:v>
                </c:pt>
                <c:pt idx="2">
                  <c:v>8.7501446999999981</c:v>
                </c:pt>
                <c:pt idx="3">
                  <c:v>8.8531635441215304</c:v>
                </c:pt>
                <c:pt idx="4">
                  <c:v>8.9192428743928911</c:v>
                </c:pt>
                <c:pt idx="5">
                  <c:v>8.9670838220545086</c:v>
                </c:pt>
                <c:pt idx="6">
                  <c:v>9.0047429193440962</c:v>
                </c:pt>
                <c:pt idx="7">
                  <c:v>9.0361947432098759</c:v>
                </c:pt>
                <c:pt idx="8">
                  <c:v>9.0636032489230285</c:v>
                </c:pt>
                <c:pt idx="9">
                  <c:v>9.0882385316052314</c:v>
                </c:pt>
                <c:pt idx="10">
                  <c:v>9.1108915422889538</c:v>
                </c:pt>
                <c:pt idx="11">
                  <c:v>9.1320790231450459</c:v>
                </c:pt>
                <c:pt idx="12">
                  <c:v>9.1521521942771731</c:v>
                </c:pt>
                <c:pt idx="13">
                  <c:v>9.1713578328791598</c:v>
                </c:pt>
                <c:pt idx="14">
                  <c:v>9.1898742999999978</c:v>
                </c:pt>
                <c:pt idx="15">
                  <c:v>9.2078336811798955</c:v>
                </c:pt>
                <c:pt idx="16">
                  <c:v>9.2253358820318656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D1-4408-91EA-9433C475CF66}"/>
            </c:ext>
          </c:extLst>
        </c:ser>
        <c:ser>
          <c:idx val="3"/>
          <c:order val="3"/>
          <c:tx>
            <c:v>Cp_BoM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NaCl!$B$10:$B$26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NaCl!$F$10:$F$26</c:f>
              <c:numCache>
                <c:formatCode>0.0000</c:formatCode>
                <c:ptCount val="17"/>
                <c:pt idx="0">
                  <c:v>8.5496867400096992</c:v>
                </c:pt>
                <c:pt idx="1">
                  <c:v>8.5547759763318663</c:v>
                </c:pt>
                <c:pt idx="2">
                  <c:v>8.7455151749999995</c:v>
                </c:pt>
                <c:pt idx="3">
                  <c:v>8.8492773206948598</c:v>
                </c:pt>
                <c:pt idx="4">
                  <c:v>8.9166303891506615</c:v>
                </c:pt>
                <c:pt idx="5">
                  <c:v>8.9656646173223198</c:v>
                </c:pt>
                <c:pt idx="6">
                  <c:v>9.0042829480835476</c:v>
                </c:pt>
                <c:pt idx="7">
                  <c:v>9.0364387518518505</c:v>
                </c:pt>
                <c:pt idx="8">
                  <c:v>9.0643140986331581</c:v>
                </c:pt>
                <c:pt idx="9">
                  <c:v>9.089206946781168</c:v>
                </c:pt>
                <c:pt idx="10">
                  <c:v>9.1119361464992661</c:v>
                </c:pt>
                <c:pt idx="11">
                  <c:v>9.1330434019917526</c:v>
                </c:pt>
                <c:pt idx="12">
                  <c:v>9.1529013533871399</c:v>
                </c:pt>
                <c:pt idx="13">
                  <c:v>9.1717748615775392</c:v>
                </c:pt>
                <c:pt idx="14">
                  <c:v>9.1898574765624996</c:v>
                </c:pt>
                <c:pt idx="15">
                  <c:v>9.2072940446837208</c:v>
                </c:pt>
                <c:pt idx="16">
                  <c:v>9.224195224185328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2D1-4408-91EA-9433C475C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53407"/>
        <c:axId val="1014808143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NaCl!$C$9</c15:sqref>
                        </c15:formulaRef>
                      </c:ext>
                    </c:extLst>
                    <c:strCache>
                      <c:ptCount val="1"/>
                      <c:pt idx="0">
                        <c:v>R&amp;H95 published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NaCl!$B$10:$B$26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NaCl!$C$10:$C$26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12D1-4408-91EA-9433C475CF66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NaCl!$D$9</c15:sqref>
                        </c15:formulaRef>
                      </c:ext>
                    </c:extLst>
                    <c:strCache>
                      <c:ptCount val="1"/>
                      <c:pt idx="0">
                        <c:v>Cp_R&amp;H95 4term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NaCl!$B$10:$B$26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NaCl!$D$10:$D$26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12D1-4408-91EA-9433C475CF66}"/>
                  </c:ext>
                </c:extLst>
              </c15:ser>
            </c15:filteredScatterSeries>
          </c:ext>
        </c:extLst>
      </c:scatterChart>
      <c:valAx>
        <c:axId val="103755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08143"/>
        <c:crosses val="autoZero"/>
        <c:crossBetween val="midCat"/>
      </c:valAx>
      <c:valAx>
        <c:axId val="1014808143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53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PbCl2 - comparison</a:t>
            </a:r>
            <a:r>
              <a:rPr lang="en-US" baseline="0"/>
              <a:t> of regression outputs</a:t>
            </a:r>
            <a:endParaRPr lang="en-US"/>
          </a:p>
        </c:rich>
      </c:tx>
      <c:layout>
        <c:manualLayout>
          <c:xMode val="edge"/>
          <c:yMode val="edge"/>
          <c:x val="0.146124890638670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tx>
            <c:strRef>
              <c:f>PbCl2!$E$9</c:f>
              <c:strCache>
                <c:ptCount val="1"/>
                <c:pt idx="0">
                  <c:v>Cp_JANAF v3 4term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PbCl2!$B$10:$B$26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PbCl2!$E$10:$E$26</c:f>
              <c:numCache>
                <c:formatCode>0.0000</c:formatCode>
                <c:ptCount val="17"/>
                <c:pt idx="0">
                  <c:v>13.188097003685648</c:v>
                </c:pt>
                <c:pt idx="1">
                  <c:v>13.196353957487625</c:v>
                </c:pt>
                <c:pt idx="2">
                  <c:v>13.491903450000001</c:v>
                </c:pt>
                <c:pt idx="3">
                  <c:v>13.63455133005646</c:v>
                </c:pt>
                <c:pt idx="4">
                  <c:v>13.715143984017736</c:v>
                </c:pt>
                <c:pt idx="5">
                  <c:v>13.765466337585501</c:v>
                </c:pt>
                <c:pt idx="6">
                  <c:v>13.799093485394865</c:v>
                </c:pt>
                <c:pt idx="7">
                  <c:v>13.822663758024692</c:v>
                </c:pt>
                <c:pt idx="8">
                  <c:v>13.839759452719182</c:v>
                </c:pt>
                <c:pt idx="9">
                  <c:v>13.852464581919614</c:v>
                </c:pt>
                <c:pt idx="10">
                  <c:v>13.86206560652159</c:v>
                </c:pt>
                <c:pt idx="11">
                  <c:v>13.869395742154696</c:v>
                </c:pt>
                <c:pt idx="12">
                  <c:v>13.87501651453594</c:v>
                </c:pt>
                <c:pt idx="13">
                  <c:v>13.879319201395811</c:v>
                </c:pt>
                <c:pt idx="14">
                  <c:v>13.882584321874999</c:v>
                </c:pt>
                <c:pt idx="15">
                  <c:v>13.885017986171491</c:v>
                </c:pt>
                <c:pt idx="16">
                  <c:v>13.886774904769416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4F-4C5B-B95C-75E7B4BC8058}"/>
            </c:ext>
          </c:extLst>
        </c:ser>
        <c:ser>
          <c:idx val="3"/>
          <c:order val="3"/>
          <c:tx>
            <c:v>Cp_BoM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PbCl2!$B$10:$B$26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PbCl2!$F$10:$F$26</c:f>
              <c:numCache>
                <c:formatCode>0.0000</c:formatCode>
                <c:ptCount val="17"/>
                <c:pt idx="0">
                  <c:v>13.188299748954879</c:v>
                </c:pt>
                <c:pt idx="1">
                  <c:v>13.196596587155012</c:v>
                </c:pt>
                <c:pt idx="2">
                  <c:v>13.49305435</c:v>
                </c:pt>
                <c:pt idx="3">
                  <c:v>13.635592561500417</c:v>
                </c:pt>
                <c:pt idx="4">
                  <c:v>13.715854139650137</c:v>
                </c:pt>
                <c:pt idx="5">
                  <c:v>13.765833959168598</c:v>
                </c:pt>
                <c:pt idx="6">
                  <c:v>13.799166237348302</c:v>
                </c:pt>
                <c:pt idx="7">
                  <c:v>13.822502875308642</c:v>
                </c:pt>
                <c:pt idx="8">
                  <c:v>13.839425080552532</c:v>
                </c:pt>
                <c:pt idx="9">
                  <c:v>13.852011300563936</c:v>
                </c:pt>
                <c:pt idx="10">
                  <c:v>13.861541515799729</c:v>
                </c:pt>
                <c:pt idx="11">
                  <c:v>13.868842782963389</c:v>
                </c:pt>
                <c:pt idx="12">
                  <c:v>13.874471168588542</c:v>
                </c:pt>
                <c:pt idx="13">
                  <c:v>13.878813247564642</c:v>
                </c:pt>
                <c:pt idx="14">
                  <c:v>13.882145534374999</c:v>
                </c:pt>
                <c:pt idx="15">
                  <c:v>13.88467074119948</c:v>
                </c:pt>
                <c:pt idx="16">
                  <c:v>13.886540693726028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84F-4C5B-B95C-75E7B4BC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53407"/>
        <c:axId val="1014808143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PbCl2!$C$9</c15:sqref>
                        </c15:formulaRef>
                      </c:ext>
                    </c:extLst>
                    <c:strCache>
                      <c:ptCount val="1"/>
                      <c:pt idx="0">
                        <c:v>R&amp;H95 published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PbCl2!$B$10:$B$26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PbCl2!$C$10:$C$26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984F-4C5B-B95C-75E7B4BC8058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PbCl2!$D$9</c15:sqref>
                        </c15:formulaRef>
                      </c:ext>
                    </c:extLst>
                    <c:strCache>
                      <c:ptCount val="1"/>
                      <c:pt idx="0">
                        <c:v>Cp_R&amp;H95 4term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PbCl2!$B$10:$B$26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PbCl2!$D$10:$D$26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984F-4C5B-B95C-75E7B4BC8058}"/>
                  </c:ext>
                </c:extLst>
              </c15:ser>
            </c15:filteredScatterSeries>
          </c:ext>
        </c:extLst>
      </c:scatterChart>
      <c:valAx>
        <c:axId val="103755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08143"/>
        <c:crosses val="autoZero"/>
        <c:crossBetween val="midCat"/>
      </c:valAx>
      <c:valAx>
        <c:axId val="1014808143"/>
        <c:scaling>
          <c:orientation val="minMax"/>
          <c:min val="1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53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Hg - comparison</a:t>
            </a:r>
            <a:r>
              <a:rPr lang="en-US" baseline="0"/>
              <a:t> of regression outputs</a:t>
            </a:r>
            <a:endParaRPr lang="en-US"/>
          </a:p>
        </c:rich>
      </c:tx>
      <c:layout>
        <c:manualLayout>
          <c:xMode val="edge"/>
          <c:yMode val="edge"/>
          <c:x val="0.146124890638670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tx>
            <c:strRef>
              <c:f>Hg!$E$9</c:f>
              <c:strCache>
                <c:ptCount val="1"/>
                <c:pt idx="0">
                  <c:v>Cp_JANAF v3 4term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Hg!$B$10:$B$26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Hg!$E$10:$E$26</c:f>
              <c:numCache>
                <c:formatCode>0.0000</c:formatCode>
                <c:ptCount val="17"/>
                <c:pt idx="0">
                  <c:v>4.9679729999999998</c:v>
                </c:pt>
                <c:pt idx="1">
                  <c:v>4.9679729999999998</c:v>
                </c:pt>
                <c:pt idx="2">
                  <c:v>4.9679729999999998</c:v>
                </c:pt>
                <c:pt idx="3">
                  <c:v>4.9679729999999998</c:v>
                </c:pt>
                <c:pt idx="4">
                  <c:v>4.9679729999999998</c:v>
                </c:pt>
                <c:pt idx="5">
                  <c:v>4.9679729999999998</c:v>
                </c:pt>
                <c:pt idx="6">
                  <c:v>4.9679729999999998</c:v>
                </c:pt>
                <c:pt idx="7">
                  <c:v>4.9679729999999998</c:v>
                </c:pt>
                <c:pt idx="8">
                  <c:v>4.9679729999999998</c:v>
                </c:pt>
                <c:pt idx="9">
                  <c:v>4.9679729999999998</c:v>
                </c:pt>
                <c:pt idx="10">
                  <c:v>4.9679729999999998</c:v>
                </c:pt>
                <c:pt idx="11">
                  <c:v>4.9679729999999998</c:v>
                </c:pt>
                <c:pt idx="12">
                  <c:v>4.9679729999999998</c:v>
                </c:pt>
                <c:pt idx="13">
                  <c:v>4.9679729999999998</c:v>
                </c:pt>
                <c:pt idx="14">
                  <c:v>4.9679729999999998</c:v>
                </c:pt>
                <c:pt idx="15">
                  <c:v>4.9679729999999998</c:v>
                </c:pt>
                <c:pt idx="16">
                  <c:v>4.9679729999999998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DA-4D7C-85F2-0D761672C96D}"/>
            </c:ext>
          </c:extLst>
        </c:ser>
        <c:ser>
          <c:idx val="3"/>
          <c:order val="3"/>
          <c:tx>
            <c:v>Cp_BoM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Hg!$B$10:$B$26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Hg!$F$10:$F$26</c:f>
              <c:numCache>
                <c:formatCode>0.0000</c:formatCode>
                <c:ptCount val="17"/>
                <c:pt idx="0">
                  <c:v>4.9679729999999998</c:v>
                </c:pt>
                <c:pt idx="1">
                  <c:v>4.9679729999999998</c:v>
                </c:pt>
                <c:pt idx="2">
                  <c:v>4.9679729999999998</c:v>
                </c:pt>
                <c:pt idx="3">
                  <c:v>4.9679729999999998</c:v>
                </c:pt>
                <c:pt idx="4">
                  <c:v>4.9679729999999998</c:v>
                </c:pt>
                <c:pt idx="5">
                  <c:v>4.9679729999999998</c:v>
                </c:pt>
                <c:pt idx="6">
                  <c:v>4.9679729999999998</c:v>
                </c:pt>
                <c:pt idx="7">
                  <c:v>4.9679729999999998</c:v>
                </c:pt>
                <c:pt idx="8">
                  <c:v>4.9679729999999998</c:v>
                </c:pt>
                <c:pt idx="9">
                  <c:v>4.9679729999999998</c:v>
                </c:pt>
                <c:pt idx="10">
                  <c:v>4.9679729999999998</c:v>
                </c:pt>
                <c:pt idx="11">
                  <c:v>4.9679729999999998</c:v>
                </c:pt>
                <c:pt idx="12">
                  <c:v>4.9679729999999998</c:v>
                </c:pt>
                <c:pt idx="13">
                  <c:v>4.9679729999999998</c:v>
                </c:pt>
                <c:pt idx="14">
                  <c:v>4.9679729999999998</c:v>
                </c:pt>
                <c:pt idx="15">
                  <c:v>4.9679729999999998</c:v>
                </c:pt>
                <c:pt idx="16">
                  <c:v>4.9679729999999998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BDA-4D7C-85F2-0D761672C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53407"/>
        <c:axId val="1014808143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Hg!$C$9</c15:sqref>
                        </c15:formulaRef>
                      </c:ext>
                    </c:extLst>
                    <c:strCache>
                      <c:ptCount val="1"/>
                      <c:pt idx="0">
                        <c:v>R&amp;H95 published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Hg!$B$10:$B$26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Hg!$C$10:$C$26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5BDA-4D7C-85F2-0D761672C96D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Hg!$D$9</c15:sqref>
                        </c15:formulaRef>
                      </c:ext>
                    </c:extLst>
                    <c:strCache>
                      <c:ptCount val="1"/>
                      <c:pt idx="0">
                        <c:v>Cp_R&amp;H95 4term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Hg!$B$10:$B$26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298.14999999999998</c:v>
                      </c:pt>
                      <c:pt idx="1">
                        <c:v>300</c:v>
                      </c:pt>
                      <c:pt idx="2">
                        <c:v>400</c:v>
                      </c:pt>
                      <c:pt idx="3">
                        <c:v>500</c:v>
                      </c:pt>
                      <c:pt idx="4">
                        <c:v>600</c:v>
                      </c:pt>
                      <c:pt idx="5">
                        <c:v>700</c:v>
                      </c:pt>
                      <c:pt idx="6">
                        <c:v>800</c:v>
                      </c:pt>
                      <c:pt idx="7">
                        <c:v>900</c:v>
                      </c:pt>
                      <c:pt idx="8">
                        <c:v>1000</c:v>
                      </c:pt>
                      <c:pt idx="9">
                        <c:v>1100</c:v>
                      </c:pt>
                      <c:pt idx="10">
                        <c:v>1200</c:v>
                      </c:pt>
                      <c:pt idx="11">
                        <c:v>1300</c:v>
                      </c:pt>
                      <c:pt idx="12">
                        <c:v>1400</c:v>
                      </c:pt>
                      <c:pt idx="13">
                        <c:v>1500</c:v>
                      </c:pt>
                      <c:pt idx="14">
                        <c:v>1600</c:v>
                      </c:pt>
                      <c:pt idx="15">
                        <c:v>1700</c:v>
                      </c:pt>
                      <c:pt idx="16">
                        <c:v>1800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Hg!$D$10:$D$26</c15:sqref>
                        </c15:formulaRef>
                      </c:ext>
                    </c:extLst>
                    <c:numCache>
                      <c:formatCode>0.0000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5BDA-4D7C-85F2-0D761672C96D}"/>
                  </c:ext>
                </c:extLst>
              </c15:ser>
            </c15:filteredScatterSeries>
          </c:ext>
        </c:extLst>
      </c:scatterChart>
      <c:valAx>
        <c:axId val="103755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08143"/>
        <c:crosses val="autoZero"/>
        <c:crossBetween val="midCat"/>
      </c:valAx>
      <c:valAx>
        <c:axId val="1014808143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Cp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53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10</xdr:row>
      <xdr:rowOff>95250</xdr:rowOff>
    </xdr:from>
    <xdr:to>
      <xdr:col>13</xdr:col>
      <xdr:colOff>541020</xdr:colOff>
      <xdr:row>25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CD2DA7-4D76-1355-EFA4-650441A98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10</xdr:row>
      <xdr:rowOff>95250</xdr:rowOff>
    </xdr:from>
    <xdr:to>
      <xdr:col>14</xdr:col>
      <xdr:colOff>205740</xdr:colOff>
      <xdr:row>25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6EB957-B27B-48BC-BA3B-B485D7543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10</xdr:row>
      <xdr:rowOff>49530</xdr:rowOff>
    </xdr:from>
    <xdr:to>
      <xdr:col>13</xdr:col>
      <xdr:colOff>419100</xdr:colOff>
      <xdr:row>25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077674-EDA8-4C52-859A-AFA3AC775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10</xdr:row>
      <xdr:rowOff>49530</xdr:rowOff>
    </xdr:from>
    <xdr:to>
      <xdr:col>13</xdr:col>
      <xdr:colOff>419100</xdr:colOff>
      <xdr:row>25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AAEDE-8250-4CC1-B74C-151C45BB3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10</xdr:row>
      <xdr:rowOff>49530</xdr:rowOff>
    </xdr:from>
    <xdr:to>
      <xdr:col>13</xdr:col>
      <xdr:colOff>419100</xdr:colOff>
      <xdr:row>25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21DF8E-A728-4F87-8D76-BFFE408DA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10</xdr:row>
      <xdr:rowOff>49530</xdr:rowOff>
    </xdr:from>
    <xdr:to>
      <xdr:col>13</xdr:col>
      <xdr:colOff>419100</xdr:colOff>
      <xdr:row>25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7E293B-F351-4EF8-B253-3715EEF95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10</xdr:row>
      <xdr:rowOff>49530</xdr:rowOff>
    </xdr:from>
    <xdr:to>
      <xdr:col>13</xdr:col>
      <xdr:colOff>419100</xdr:colOff>
      <xdr:row>25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8921D4-AE08-4438-8897-48DCC60FD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DD2F-3417-4083-A8C8-1EE5C433C8BC}">
  <dimension ref="A1:H26"/>
  <sheetViews>
    <sheetView tabSelected="1" workbookViewId="0"/>
  </sheetViews>
  <sheetFormatPr defaultRowHeight="14.4" x14ac:dyDescent="0.3"/>
  <cols>
    <col min="2" max="2" width="11.33203125" customWidth="1"/>
    <col min="3" max="3" width="14.88671875" bestFit="1" customWidth="1"/>
    <col min="4" max="4" width="15.21875" bestFit="1" customWidth="1"/>
    <col min="5" max="5" width="16.5546875" bestFit="1" customWidth="1"/>
    <col min="6" max="6" width="9.5546875" bestFit="1" customWidth="1"/>
    <col min="7" max="7" width="9.88671875" bestFit="1" customWidth="1"/>
  </cols>
  <sheetData>
    <row r="1" spans="1:8" ht="18" x14ac:dyDescent="0.35">
      <c r="A1" s="11" t="s">
        <v>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8" ht="18" x14ac:dyDescent="0.35">
      <c r="A2" s="1"/>
      <c r="C2" s="2">
        <v>1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8" x14ac:dyDescent="0.3">
      <c r="B3" s="4" t="s">
        <v>14</v>
      </c>
      <c r="C3" s="3">
        <v>17.38</v>
      </c>
      <c r="D3" s="3">
        <v>1.1650000000000001E-2</v>
      </c>
      <c r="E3" s="3">
        <v>-7597</v>
      </c>
      <c r="F3" s="3">
        <v>147.69999999999999</v>
      </c>
      <c r="G3" s="3">
        <v>-2.052E-6</v>
      </c>
      <c r="H3" t="s">
        <v>12</v>
      </c>
    </row>
    <row r="4" spans="1:8" x14ac:dyDescent="0.3">
      <c r="B4" s="4" t="s">
        <v>15</v>
      </c>
      <c r="C4" s="3">
        <v>7.5247569046614666</v>
      </c>
      <c r="D4" s="3">
        <v>0.86255828982203264</v>
      </c>
      <c r="E4" s="3">
        <v>0.73237074876410946</v>
      </c>
      <c r="F4" s="3">
        <v>-28.231181452103712</v>
      </c>
      <c r="G4" s="8" t="s">
        <v>22</v>
      </c>
      <c r="H4" t="s">
        <v>11</v>
      </c>
    </row>
    <row r="5" spans="1:8" x14ac:dyDescent="0.3">
      <c r="B5" s="4" t="s">
        <v>17</v>
      </c>
      <c r="C5" s="3">
        <v>7.2942629999999999</v>
      </c>
      <c r="D5" s="3">
        <v>0.91831200000000002</v>
      </c>
      <c r="E5" s="3">
        <v>0.64797499999999997</v>
      </c>
      <c r="F5" s="3">
        <v>-22.65</v>
      </c>
      <c r="G5" s="8" t="s">
        <v>22</v>
      </c>
      <c r="H5" t="s">
        <v>11</v>
      </c>
    </row>
    <row r="6" spans="1:8" x14ac:dyDescent="0.3">
      <c r="B6" s="4" t="s">
        <v>23</v>
      </c>
      <c r="C6" s="8" t="s">
        <v>22</v>
      </c>
      <c r="D6" s="8" t="s">
        <v>22</v>
      </c>
      <c r="E6" s="8" t="s">
        <v>22</v>
      </c>
      <c r="F6" s="8" t="s">
        <v>22</v>
      </c>
      <c r="G6" s="8" t="s">
        <v>22</v>
      </c>
      <c r="H6" t="s">
        <v>11</v>
      </c>
    </row>
    <row r="9" spans="1:8" ht="15.6" x14ac:dyDescent="0.3">
      <c r="B9" s="5" t="s">
        <v>5</v>
      </c>
      <c r="C9" s="10" t="s">
        <v>14</v>
      </c>
      <c r="D9" s="6" t="s">
        <v>13</v>
      </c>
      <c r="E9" s="6" t="s">
        <v>18</v>
      </c>
      <c r="F9" s="3" t="s">
        <v>33</v>
      </c>
    </row>
    <row r="10" spans="1:8" x14ac:dyDescent="0.3">
      <c r="B10" s="6">
        <v>298.14999999999998</v>
      </c>
      <c r="C10" s="7">
        <f>(C$3+D$3*B10+E$3*B10^-2+F$3*B10^-0.5+G$3*B10^2)/4.184</f>
        <v>6.9644968995356029</v>
      </c>
      <c r="D10" s="7">
        <f>$C$4+($D$4*0.001)*B10+($E$4*100000)*B10^-2+$F$4*B10^-0.5</f>
        <v>6.9708267348922046</v>
      </c>
      <c r="E10" s="7">
        <f>$C$5+($D$5*0.001)*B10+($E$5*100000)*B10^-2+$F$5*B10^-0.5</f>
        <v>6.9852432455204498</v>
      </c>
      <c r="F10" s="7" t="e">
        <f>$C$6+($D$6*0.001)*B10+($E$6*100000)*B10^-2+$F$6*B10^-0.5</f>
        <v>#VALUE!</v>
      </c>
    </row>
    <row r="11" spans="1:8" x14ac:dyDescent="0.3">
      <c r="B11" s="6">
        <v>300</v>
      </c>
      <c r="C11" s="7">
        <f>(C$3+D$3*B11+E$3*B11^-2+F$3*B11^-0.5+G$3*B11^2)/4.184</f>
        <v>6.9630431082264952</v>
      </c>
      <c r="D11" s="7">
        <f>$C$4+($D$4*0.001)*B11+($E$4*100000)*B11^-2+$F$4*B11^-0.5</f>
        <v>6.9673416469213185</v>
      </c>
      <c r="E11" s="7">
        <f>$C$5+($D$5*0.001)*B11+($E$5*100000)*B11^-2+$F$5*B11^-0.5</f>
        <v>6.982030462507721</v>
      </c>
      <c r="F11" s="7" t="e">
        <f t="shared" ref="F11:F26" si="0">$C$6+($D$6*0.001)*B11+($E$6*100000)*B11^-2+$F$6*B11^-0.5</f>
        <v>#VALUE!</v>
      </c>
    </row>
    <row r="12" spans="1:8" x14ac:dyDescent="0.3">
      <c r="B12" s="6">
        <v>400</v>
      </c>
      <c r="C12" s="7">
        <f t="shared" ref="C12:C26" si="1">(C$3+D$3*B12+E$3*B12^-2+F$3*B12^-0.5+G$3*B12^2)/4.184</f>
        <v>6.9429251314531539</v>
      </c>
      <c r="D12" s="7">
        <f t="shared" ref="D12:D26" si="2">$C$4+($D$4*0.001)*B12+($E$4*100000)*B12^-2+$F$4*B12^-0.5</f>
        <v>6.9159528659626632</v>
      </c>
      <c r="E12" s="7">
        <f t="shared" ref="E12:E26" si="3">$C$5+($D$5*0.001)*B12+($E$5*100000)*B12^-2+$F$5*B12^-0.5</f>
        <v>6.9340721749999989</v>
      </c>
      <c r="F12" s="7" t="e">
        <f t="shared" si="0"/>
        <v>#VALUE!</v>
      </c>
    </row>
    <row r="13" spans="1:8" x14ac:dyDescent="0.3">
      <c r="B13" s="6">
        <v>500</v>
      </c>
      <c r="C13" s="7">
        <f t="shared" si="1"/>
        <v>6.9949705558160558</v>
      </c>
      <c r="D13" s="7">
        <f t="shared" si="2"/>
        <v>6.986447532837424</v>
      </c>
      <c r="E13" s="7">
        <f t="shared" si="3"/>
        <v>6.9996702061925946</v>
      </c>
      <c r="F13" s="7" t="e">
        <f t="shared" si="0"/>
        <v>#VALUE!</v>
      </c>
    </row>
    <row r="14" spans="1:8" x14ac:dyDescent="0.3">
      <c r="B14" s="6">
        <v>600</v>
      </c>
      <c r="C14" s="7">
        <f t="shared" si="1"/>
        <v>7.0841310880433737</v>
      </c>
      <c r="D14" s="7">
        <f t="shared" si="2"/>
        <v>7.0931950410961813</v>
      </c>
      <c r="E14" s="7">
        <f t="shared" si="3"/>
        <v>7.100560877654905</v>
      </c>
      <c r="F14" s="7" t="e">
        <f t="shared" si="0"/>
        <v>#VALUE!</v>
      </c>
    </row>
    <row r="15" spans="1:8" x14ac:dyDescent="0.3">
      <c r="B15" s="6">
        <v>700</v>
      </c>
      <c r="C15" s="7">
        <f t="shared" si="1"/>
        <v>7.1932483711074644</v>
      </c>
      <c r="D15" s="7">
        <f t="shared" si="2"/>
        <v>7.2109727636547873</v>
      </c>
      <c r="E15" s="7">
        <f t="shared" si="3"/>
        <v>7.2132316645524686</v>
      </c>
      <c r="F15" s="7" t="e">
        <f t="shared" si="0"/>
        <v>#VALUE!</v>
      </c>
    </row>
    <row r="16" spans="1:8" x14ac:dyDescent="0.3">
      <c r="B16" s="6">
        <v>800</v>
      </c>
      <c r="C16" s="7">
        <f t="shared" si="1"/>
        <v>7.3128186583562735</v>
      </c>
      <c r="D16" s="7">
        <f t="shared" si="2"/>
        <v>7.3311134737289629</v>
      </c>
      <c r="E16" s="7">
        <f t="shared" si="3"/>
        <v>7.3293602640562341</v>
      </c>
      <c r="F16" s="7" t="e">
        <f t="shared" si="0"/>
        <v>#VALUE!</v>
      </c>
    </row>
    <row r="17" spans="2:6" x14ac:dyDescent="0.3">
      <c r="B17" s="6">
        <v>900</v>
      </c>
      <c r="C17" s="7">
        <f t="shared" si="1"/>
        <v>7.4371018931614854</v>
      </c>
      <c r="D17" s="7">
        <f t="shared" si="2"/>
        <v>7.4504361255872338</v>
      </c>
      <c r="E17" s="7">
        <f t="shared" si="3"/>
        <v>7.4457407135802471</v>
      </c>
      <c r="F17" s="7" t="e">
        <f t="shared" si="0"/>
        <v>#VALUE!</v>
      </c>
    </row>
    <row r="18" spans="2:6" x14ac:dyDescent="0.3">
      <c r="B18" s="6">
        <v>1000</v>
      </c>
      <c r="C18" s="7">
        <f t="shared" si="1"/>
        <v>7.5624013155039904</v>
      </c>
      <c r="D18" s="7">
        <f t="shared" si="2"/>
        <v>7.5678039250984357</v>
      </c>
      <c r="E18" s="7">
        <f t="shared" si="3"/>
        <v>7.5611166099718607</v>
      </c>
      <c r="F18" s="7" t="e">
        <f t="shared" si="0"/>
        <v>#VALUE!</v>
      </c>
    </row>
    <row r="19" spans="2:6" x14ac:dyDescent="0.3">
      <c r="B19" s="6">
        <v>1100</v>
      </c>
      <c r="C19" s="7">
        <f t="shared" si="1"/>
        <v>7.6862151163998265</v>
      </c>
      <c r="D19" s="7">
        <f t="shared" si="2"/>
        <v>7.6828953837637632</v>
      </c>
      <c r="E19" s="7">
        <f t="shared" si="3"/>
        <v>7.6750346574239261</v>
      </c>
      <c r="F19" s="7" t="e">
        <f t="shared" si="0"/>
        <v>#VALUE!</v>
      </c>
    </row>
    <row r="20" spans="2:6" x14ac:dyDescent="0.3">
      <c r="B20" s="6">
        <v>1200</v>
      </c>
      <c r="C20" s="7">
        <f t="shared" si="1"/>
        <v>7.8067820371703949</v>
      </c>
      <c r="D20" s="7">
        <f t="shared" si="2"/>
        <v>7.7957219216775293</v>
      </c>
      <c r="E20" s="7">
        <f t="shared" si="3"/>
        <v>7.7873864840316385</v>
      </c>
      <c r="F20" s="7" t="e">
        <f t="shared" si="0"/>
        <v>#VALUE!</v>
      </c>
    </row>
    <row r="21" spans="2:6" x14ac:dyDescent="0.3">
      <c r="B21" s="6">
        <v>1300</v>
      </c>
      <c r="C21" s="7">
        <f t="shared" si="1"/>
        <v>7.9228216259204416</v>
      </c>
      <c r="D21" s="7">
        <f t="shared" si="2"/>
        <v>7.9064261341366571</v>
      </c>
      <c r="E21" s="7">
        <f t="shared" si="3"/>
        <v>7.8982123437512595</v>
      </c>
      <c r="F21" s="7" t="e">
        <f t="shared" si="0"/>
        <v>#VALUE!</v>
      </c>
    </row>
    <row r="22" spans="2:6" x14ac:dyDescent="0.3">
      <c r="B22" s="6">
        <v>1400</v>
      </c>
      <c r="C22" s="7">
        <f t="shared" si="1"/>
        <v>8.0333777539766569</v>
      </c>
      <c r="D22" s="7">
        <f t="shared" si="2"/>
        <v>8.0151943033866697</v>
      </c>
      <c r="E22" s="7">
        <f t="shared" si="3"/>
        <v>8.0076130360479496</v>
      </c>
      <c r="F22" s="7" t="e">
        <f t="shared" si="0"/>
        <v>#VALUE!</v>
      </c>
    </row>
    <row r="23" spans="2:6" x14ac:dyDescent="0.3">
      <c r="B23" s="6">
        <v>1500</v>
      </c>
      <c r="C23" s="7">
        <f t="shared" si="1"/>
        <v>8.1377201618358352</v>
      </c>
      <c r="D23" s="7">
        <f t="shared" si="2"/>
        <v>8.1222181797323163</v>
      </c>
      <c r="E23" s="7">
        <f t="shared" si="3"/>
        <v>8.1157094036115698</v>
      </c>
      <c r="F23" s="7" t="e">
        <f t="shared" si="0"/>
        <v>#VALUE!</v>
      </c>
    </row>
    <row r="24" spans="2:6" x14ac:dyDescent="0.3">
      <c r="B24" s="6">
        <v>1600</v>
      </c>
      <c r="C24" s="7">
        <f t="shared" si="1"/>
        <v>8.2352802155532974</v>
      </c>
      <c r="D24" s="7">
        <f t="shared" si="2"/>
        <v>8.2276788644477232</v>
      </c>
      <c r="E24" s="7">
        <f t="shared" si="3"/>
        <v>8.2226237234374988</v>
      </c>
      <c r="F24" s="7" t="e">
        <f t="shared" si="0"/>
        <v>#VALUE!</v>
      </c>
    </row>
    <row r="25" spans="2:6" x14ac:dyDescent="0.3">
      <c r="B25" s="6">
        <v>1700</v>
      </c>
      <c r="C25" s="7">
        <f t="shared" si="1"/>
        <v>8.3256076630170792</v>
      </c>
      <c r="D25" s="7">
        <f t="shared" si="2"/>
        <v>8.3317408218590536</v>
      </c>
      <c r="E25" s="7">
        <f t="shared" si="3"/>
        <v>8.3284714895695231</v>
      </c>
      <c r="F25" s="7" t="e">
        <f t="shared" si="0"/>
        <v>#VALUE!</v>
      </c>
    </row>
    <row r="26" spans="2:6" x14ac:dyDescent="0.3">
      <c r="B26" s="6">
        <v>1800</v>
      </c>
      <c r="C26" s="7">
        <f t="shared" si="1"/>
        <v>8.4083407344539562</v>
      </c>
      <c r="D26" s="7">
        <f t="shared" si="2"/>
        <v>8.4345505336071263</v>
      </c>
      <c r="E26" s="7">
        <f t="shared" si="3"/>
        <v>8.433358208599218</v>
      </c>
      <c r="F26" s="7" t="e">
        <f t="shared" si="0"/>
        <v>#VALUE!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5EA4-0472-4363-B267-B8E93AA2EE95}">
  <dimension ref="A1:H26"/>
  <sheetViews>
    <sheetView workbookViewId="0"/>
  </sheetViews>
  <sheetFormatPr defaultRowHeight="14.4" x14ac:dyDescent="0.3"/>
  <cols>
    <col min="2" max="2" width="11.33203125" customWidth="1"/>
    <col min="3" max="3" width="14.88671875" bestFit="1" customWidth="1"/>
    <col min="4" max="4" width="15.21875" bestFit="1" customWidth="1"/>
    <col min="5" max="5" width="17" bestFit="1" customWidth="1"/>
    <col min="6" max="6" width="9.5546875" bestFit="1" customWidth="1"/>
    <col min="7" max="7" width="9.88671875" bestFit="1" customWidth="1"/>
  </cols>
  <sheetData>
    <row r="1" spans="1:8" ht="18" x14ac:dyDescent="0.35">
      <c r="A1" s="11" t="s">
        <v>16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8" ht="18" x14ac:dyDescent="0.35">
      <c r="A2" s="1"/>
      <c r="C2" s="2">
        <v>1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8" x14ac:dyDescent="0.3">
      <c r="B3" s="4" t="s">
        <v>14</v>
      </c>
      <c r="C3" s="3">
        <v>6.8449999999999998</v>
      </c>
      <c r="D3" s="3">
        <v>1.3010000000000001E-2</v>
      </c>
      <c r="E3" s="3">
        <v>-410800</v>
      </c>
      <c r="F3" s="3">
        <v>400.7</v>
      </c>
      <c r="G3" s="3">
        <v>-1.911E-6</v>
      </c>
      <c r="H3" t="s">
        <v>12</v>
      </c>
    </row>
    <row r="4" spans="1:8" x14ac:dyDescent="0.3">
      <c r="B4" s="4" t="s">
        <v>15</v>
      </c>
      <c r="C4" s="3">
        <v>4.7666919891364712</v>
      </c>
      <c r="D4" s="3">
        <v>1.3235710235401368</v>
      </c>
      <c r="E4" s="3">
        <v>-0.28221664679854835</v>
      </c>
      <c r="F4" s="3">
        <v>36.732226858716473</v>
      </c>
      <c r="G4" s="8" t="s">
        <v>22</v>
      </c>
      <c r="H4" t="s">
        <v>11</v>
      </c>
    </row>
    <row r="5" spans="1:8" x14ac:dyDescent="0.3">
      <c r="B5" s="4" t="s">
        <v>17</v>
      </c>
      <c r="C5" s="3">
        <v>4.6550739999999999</v>
      </c>
      <c r="D5" s="3">
        <v>1.3504890000000001</v>
      </c>
      <c r="E5" s="3">
        <v>-0.33718999999999999</v>
      </c>
      <c r="F5" s="3">
        <v>39.520000000000003</v>
      </c>
      <c r="G5" s="8" t="s">
        <v>22</v>
      </c>
      <c r="H5" t="s">
        <v>11</v>
      </c>
    </row>
    <row r="6" spans="1:8" x14ac:dyDescent="0.3">
      <c r="B6" s="4" t="s">
        <v>23</v>
      </c>
      <c r="C6" s="8" t="s">
        <v>22</v>
      </c>
      <c r="D6" s="8" t="s">
        <v>22</v>
      </c>
      <c r="E6" s="8" t="s">
        <v>22</v>
      </c>
      <c r="F6" s="8" t="s">
        <v>22</v>
      </c>
      <c r="G6" s="8" t="s">
        <v>22</v>
      </c>
      <c r="H6" t="s">
        <v>11</v>
      </c>
    </row>
    <row r="7" spans="1:8" x14ac:dyDescent="0.3">
      <c r="G7" s="8"/>
    </row>
    <row r="9" spans="1:8" ht="15.6" x14ac:dyDescent="0.3">
      <c r="B9" s="5" t="s">
        <v>5</v>
      </c>
      <c r="C9" s="10" t="s">
        <v>14</v>
      </c>
      <c r="D9" s="6" t="s">
        <v>13</v>
      </c>
      <c r="E9" s="6" t="s">
        <v>18</v>
      </c>
      <c r="F9" s="3" t="s">
        <v>33</v>
      </c>
    </row>
    <row r="10" spans="1:8" x14ac:dyDescent="0.3">
      <c r="B10" s="6">
        <v>298.14999999999998</v>
      </c>
      <c r="C10" s="7">
        <f>(C$3+D$3*B10+E$3*B10^-2+F$3*B10^-0.5+G$3*B10^2)/4.184</f>
        <v>6.9643594432793181</v>
      </c>
      <c r="D10" s="7">
        <f>$C$4+($D$4*0.001)*B10+($E$4*100000)*B10^-2+$F$4*B10^-0.5</f>
        <v>6.9711425961498108</v>
      </c>
      <c r="E10" s="7">
        <f>$C$5+($D$5*0.001)*B10+($E$5*100000)*B10^-2+$F$5*B10^-0.5</f>
        <v>6.967159067083398</v>
      </c>
      <c r="F10" s="7" t="e">
        <f>$C$6+($D$6*0.001)*B10+($E$6*100000)*B10^-2+$F$6*B10^-0.5</f>
        <v>#VALUE!</v>
      </c>
    </row>
    <row r="11" spans="1:8" x14ac:dyDescent="0.3">
      <c r="B11" s="6">
        <v>300</v>
      </c>
      <c r="C11" s="7">
        <f>(C$3+D$3*B11+E$3*B11^-2+F$3*B11^-0.5+G$3*B11^2)/4.184</f>
        <v>6.9660589966500606</v>
      </c>
      <c r="D11" s="7">
        <f>$C$4+($D$4*0.001)*B11+($E$4*100000)*B11^-2+$F$4*B11^-0.5</f>
        <v>6.9709253506815605</v>
      </c>
      <c r="E11" s="7">
        <f>$C$5+($D$5*0.001)*B11+($E$5*100000)*B11^-2+$F$5*B11^-0.5</f>
        <v>6.9672534082818451</v>
      </c>
      <c r="F11" s="7" t="e">
        <f t="shared" ref="F11:F26" si="0">$C$6+($D$6*0.001)*B11+($E$6*100000)*B11^-2+$F$6*B11^-0.5</f>
        <v>#VALUE!</v>
      </c>
    </row>
    <row r="12" spans="1:8" x14ac:dyDescent="0.3">
      <c r="B12" s="6">
        <v>400</v>
      </c>
      <c r="C12" s="7">
        <f t="shared" ref="C12:C26" si="1">(C$3+D$3*B12+E$3*B12^-2+F$3*B12^-0.5+G$3*B12^2)/4.184</f>
        <v>6.9815344168260038</v>
      </c>
      <c r="D12" s="7">
        <f t="shared" ref="D12:D26" si="2">$C$4+($D$4*0.001)*B12+($E$4*100000)*B12^-2+$F$4*B12^-0.5</f>
        <v>6.9563463372392569</v>
      </c>
      <c r="E12" s="7">
        <f t="shared" ref="E12:E26" si="3">$C$5+($D$5*0.001)*B12+($E$5*100000)*B12^-2+$F$5*B12^-0.5</f>
        <v>6.9605258499999998</v>
      </c>
      <c r="F12" s="7" t="e">
        <f t="shared" si="0"/>
        <v>#VALUE!</v>
      </c>
    </row>
    <row r="13" spans="1:8" x14ac:dyDescent="0.3">
      <c r="B13" s="6">
        <v>500</v>
      </c>
      <c r="C13" s="7">
        <f t="shared" si="1"/>
        <v>6.9667540085285165</v>
      </c>
      <c r="D13" s="7">
        <f t="shared" si="2"/>
        <v>6.9583059666077922</v>
      </c>
      <c r="E13" s="7">
        <f t="shared" si="3"/>
        <v>6.9628306294158335</v>
      </c>
      <c r="F13" s="7" t="e">
        <f t="shared" si="0"/>
        <v>#VALUE!</v>
      </c>
    </row>
    <row r="14" spans="1:8" x14ac:dyDescent="0.3">
      <c r="B14" s="6">
        <v>600</v>
      </c>
      <c r="C14" s="7">
        <f t="shared" si="1"/>
        <v>6.9742920381873521</v>
      </c>
      <c r="D14" s="7">
        <f t="shared" si="2"/>
        <v>6.982027972261136</v>
      </c>
      <c r="E14" s="7">
        <f t="shared" si="3"/>
        <v>6.9851007550242983</v>
      </c>
      <c r="F14" s="7" t="e">
        <f t="shared" si="0"/>
        <v>#VALUE!</v>
      </c>
    </row>
    <row r="15" spans="1:8" x14ac:dyDescent="0.3">
      <c r="B15" s="6">
        <v>700</v>
      </c>
      <c r="C15" s="7">
        <f t="shared" si="1"/>
        <v>7.0081928983128483</v>
      </c>
      <c r="D15" s="7">
        <f t="shared" si="2"/>
        <v>7.0239441482850626</v>
      </c>
      <c r="E15" s="7">
        <f t="shared" si="3"/>
        <v>7.0253176116181804</v>
      </c>
      <c r="F15" s="7" t="e">
        <f t="shared" si="0"/>
        <v>#VALUE!</v>
      </c>
    </row>
    <row r="16" spans="1:8" x14ac:dyDescent="0.3">
      <c r="B16" s="6">
        <v>800</v>
      </c>
      <c r="C16" s="7">
        <f t="shared" si="1"/>
        <v>7.0638072086693304</v>
      </c>
      <c r="D16" s="7">
        <f t="shared" si="2"/>
        <v>7.0801327919003594</v>
      </c>
      <c r="E16" s="7">
        <f t="shared" si="3"/>
        <v>7.0800222621246185</v>
      </c>
      <c r="F16" s="7" t="e">
        <f t="shared" si="0"/>
        <v>#VALUE!</v>
      </c>
    </row>
    <row r="17" spans="2:6" x14ac:dyDescent="0.3">
      <c r="B17" s="6">
        <v>900</v>
      </c>
      <c r="C17" s="7">
        <f t="shared" si="1"/>
        <v>7.1356587411184282</v>
      </c>
      <c r="D17" s="7">
        <f t="shared" si="2"/>
        <v>7.1474719109466562</v>
      </c>
      <c r="E17" s="7">
        <f t="shared" si="3"/>
        <v>7.1462190382716049</v>
      </c>
      <c r="F17" s="7" t="e">
        <f t="shared" si="0"/>
        <v>#VALUE!</v>
      </c>
    </row>
    <row r="18" spans="2:6" x14ac:dyDescent="0.3">
      <c r="B18" s="6">
        <v>1000</v>
      </c>
      <c r="C18" s="7">
        <f t="shared" si="1"/>
        <v>7.2190359905102035</v>
      </c>
      <c r="D18" s="7">
        <f t="shared" si="2"/>
        <v>7.2236163520323142</v>
      </c>
      <c r="E18" s="7">
        <f t="shared" si="3"/>
        <v>7.2215761312985443</v>
      </c>
      <c r="F18" s="7" t="e">
        <f t="shared" si="0"/>
        <v>#VALUE!</v>
      </c>
    </row>
    <row r="19" spans="2:6" x14ac:dyDescent="0.3">
      <c r="B19" s="6">
        <v>1100</v>
      </c>
      <c r="C19" s="7">
        <f t="shared" si="1"/>
        <v>7.3101686054014303</v>
      </c>
      <c r="D19" s="7">
        <f t="shared" si="2"/>
        <v>7.3068147361632647</v>
      </c>
      <c r="E19" s="7">
        <f t="shared" si="3"/>
        <v>7.3043177916225615</v>
      </c>
      <c r="F19" s="7" t="e">
        <f t="shared" si="0"/>
        <v>#VALUE!</v>
      </c>
    </row>
    <row r="20" spans="2:6" x14ac:dyDescent="0.3">
      <c r="B20" s="6">
        <v>1200</v>
      </c>
      <c r="C20" s="7">
        <f t="shared" si="1"/>
        <v>7.4060934190813494</v>
      </c>
      <c r="D20" s="7">
        <f t="shared" si="2"/>
        <v>7.3957468923754544</v>
      </c>
      <c r="E20" s="7">
        <f t="shared" si="3"/>
        <v>7.3930889596964784</v>
      </c>
      <c r="F20" s="7" t="e">
        <f t="shared" si="0"/>
        <v>#VALUE!</v>
      </c>
    </row>
    <row r="21" spans="2:6" x14ac:dyDescent="0.3">
      <c r="B21" s="6">
        <v>1300</v>
      </c>
      <c r="C21" s="7">
        <f t="shared" si="1"/>
        <v>7.5044817180438663</v>
      </c>
      <c r="D21" s="7">
        <f t="shared" si="2"/>
        <v>7.4894037821848949</v>
      </c>
      <c r="E21" s="7">
        <f t="shared" si="3"/>
        <v>7.4868452167351354</v>
      </c>
      <c r="F21" s="7" t="e">
        <f t="shared" si="0"/>
        <v>#VALUE!</v>
      </c>
    </row>
    <row r="22" spans="2:6" x14ac:dyDescent="0.3">
      <c r="B22" s="6">
        <v>1400</v>
      </c>
      <c r="C22" s="7">
        <f t="shared" si="1"/>
        <v>7.6034909480631327</v>
      </c>
      <c r="D22" s="7">
        <f t="shared" si="2"/>
        <v>7.58700267042948</v>
      </c>
      <c r="E22" s="7">
        <f t="shared" si="3"/>
        <v>7.5847714566093298</v>
      </c>
      <c r="F22" s="7" t="e">
        <f t="shared" si="0"/>
        <v>#VALUE!</v>
      </c>
    </row>
    <row r="23" spans="2:6" x14ac:dyDescent="0.3">
      <c r="B23" s="6">
        <v>1500</v>
      </c>
      <c r="C23" s="7">
        <f t="shared" si="1"/>
        <v>7.7016495541087391</v>
      </c>
      <c r="D23" s="7">
        <f t="shared" si="2"/>
        <v>7.687927581652886</v>
      </c>
      <c r="E23" s="7">
        <f t="shared" si="3"/>
        <v>7.6862232900585585</v>
      </c>
      <c r="F23" s="7" t="e">
        <f t="shared" si="0"/>
        <v>#VALUE!</v>
      </c>
    </row>
    <row r="24" spans="2:6" x14ac:dyDescent="0.3">
      <c r="B24" s="6">
        <v>1600</v>
      </c>
      <c r="C24" s="7">
        <f t="shared" si="1"/>
        <v>7.797770375239006</v>
      </c>
      <c r="D24" s="7">
        <f t="shared" si="2"/>
        <v>7.7916872105030341</v>
      </c>
      <c r="E24" s="7">
        <f t="shared" si="3"/>
        <v>7.7906849156249995</v>
      </c>
      <c r="F24" s="7" t="e">
        <f t="shared" si="0"/>
        <v>#VALUE!</v>
      </c>
    </row>
    <row r="25" spans="2:6" x14ac:dyDescent="0.3">
      <c r="B25" s="6">
        <v>1700</v>
      </c>
      <c r="C25" s="7">
        <f t="shared" si="1"/>
        <v>7.8908860340550024</v>
      </c>
      <c r="D25" s="7">
        <f t="shared" si="2"/>
        <v>7.8978848072740782</v>
      </c>
      <c r="E25" s="7">
        <f t="shared" si="3"/>
        <v>7.897738616095145</v>
      </c>
      <c r="F25" s="7" t="e">
        <f t="shared" si="0"/>
        <v>#VALUE!</v>
      </c>
    </row>
    <row r="26" spans="2:6" x14ac:dyDescent="0.3">
      <c r="B26" s="6">
        <v>1800</v>
      </c>
      <c r="C26" s="7">
        <f t="shared" si="1"/>
        <v>7.9802006335065787</v>
      </c>
      <c r="D26" s="7">
        <f t="shared" si="2"/>
        <v>8.0061963311714628</v>
      </c>
      <c r="E26" s="7">
        <f t="shared" si="3"/>
        <v>8.007042434317647</v>
      </c>
      <c r="F26" s="7" t="e">
        <f t="shared" si="0"/>
        <v>#VALUE!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9FA8-4C72-45FD-9B22-D57BF1FA1A19}">
  <dimension ref="A1:T26"/>
  <sheetViews>
    <sheetView workbookViewId="0"/>
  </sheetViews>
  <sheetFormatPr defaultRowHeight="14.4" x14ac:dyDescent="0.3"/>
  <cols>
    <col min="2" max="2" width="11.33203125" customWidth="1"/>
    <col min="3" max="3" width="14.88671875" bestFit="1" customWidth="1"/>
    <col min="4" max="4" width="15.21875" bestFit="1" customWidth="1"/>
    <col min="5" max="5" width="17.6640625" bestFit="1" customWidth="1"/>
    <col min="6" max="6" width="13.77734375" bestFit="1" customWidth="1"/>
    <col min="7" max="7" width="9.88671875" bestFit="1" customWidth="1"/>
  </cols>
  <sheetData>
    <row r="1" spans="1:20" ht="18" x14ac:dyDescent="0.35">
      <c r="A1" s="11" t="s">
        <v>49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20" ht="18" x14ac:dyDescent="0.35">
      <c r="A2" s="1"/>
      <c r="C2" s="2">
        <v>1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20" x14ac:dyDescent="0.3">
      <c r="B3" s="4" t="s">
        <v>14</v>
      </c>
      <c r="C3" s="8" t="s">
        <v>22</v>
      </c>
      <c r="D3" s="8" t="s">
        <v>22</v>
      </c>
      <c r="E3" s="8" t="s">
        <v>22</v>
      </c>
      <c r="F3" s="8" t="s">
        <v>22</v>
      </c>
      <c r="G3" s="8" t="s">
        <v>22</v>
      </c>
      <c r="H3" t="s">
        <v>12</v>
      </c>
      <c r="P3" t="s">
        <v>48</v>
      </c>
      <c r="Q3" t="s">
        <v>49</v>
      </c>
    </row>
    <row r="4" spans="1:20" x14ac:dyDescent="0.3">
      <c r="B4" s="4" t="s">
        <v>15</v>
      </c>
      <c r="C4">
        <v>9.2041319999999995</v>
      </c>
      <c r="D4">
        <v>0.43424200000000002</v>
      </c>
      <c r="E4">
        <v>1.0807789999999999</v>
      </c>
      <c r="F4">
        <v>-61.818736000000001</v>
      </c>
      <c r="G4" s="8" t="s">
        <v>22</v>
      </c>
      <c r="H4" t="s">
        <v>11</v>
      </c>
      <c r="P4" t="s">
        <v>49</v>
      </c>
      <c r="Q4" t="s">
        <v>50</v>
      </c>
    </row>
    <row r="5" spans="1:20" x14ac:dyDescent="0.3">
      <c r="B5" s="4" t="s">
        <v>17</v>
      </c>
      <c r="C5">
        <v>9.8042470000000002</v>
      </c>
      <c r="D5">
        <v>0.27347700000000003</v>
      </c>
      <c r="E5">
        <v>1.3333870000000001</v>
      </c>
      <c r="F5">
        <v>-75.985806999999994</v>
      </c>
      <c r="G5" s="8" t="s">
        <v>22</v>
      </c>
      <c r="H5" t="s">
        <v>11</v>
      </c>
      <c r="P5" t="s">
        <v>51</v>
      </c>
      <c r="Q5" t="s">
        <v>52</v>
      </c>
    </row>
    <row r="6" spans="1:20" x14ac:dyDescent="0.3">
      <c r="B6" s="4" t="s">
        <v>23</v>
      </c>
      <c r="C6" s="8" t="s">
        <v>22</v>
      </c>
      <c r="D6" s="8" t="s">
        <v>22</v>
      </c>
      <c r="E6" s="8" t="s">
        <v>22</v>
      </c>
      <c r="F6" s="8" t="s">
        <v>22</v>
      </c>
      <c r="G6" s="8" t="s">
        <v>22</v>
      </c>
      <c r="H6" t="s">
        <v>11</v>
      </c>
      <c r="P6">
        <v>0</v>
      </c>
      <c r="Q6">
        <v>0</v>
      </c>
      <c r="R6">
        <v>45.795999999999999</v>
      </c>
      <c r="S6">
        <v>0</v>
      </c>
      <c r="T6" t="s">
        <v>25</v>
      </c>
    </row>
    <row r="7" spans="1:20" x14ac:dyDescent="0.3">
      <c r="P7">
        <v>9.2041319999999995</v>
      </c>
      <c r="Q7">
        <v>0.43424200000000002</v>
      </c>
      <c r="R7">
        <v>1.0807789999999999</v>
      </c>
      <c r="S7">
        <v>-61.818736000000001</v>
      </c>
    </row>
    <row r="8" spans="1:20" x14ac:dyDescent="0.3">
      <c r="P8">
        <v>1800</v>
      </c>
    </row>
    <row r="9" spans="1:20" ht="15.6" x14ac:dyDescent="0.3">
      <c r="B9" s="5" t="s">
        <v>5</v>
      </c>
      <c r="C9" s="4" t="s">
        <v>14</v>
      </c>
      <c r="D9" s="6" t="s">
        <v>13</v>
      </c>
      <c r="E9" s="6" t="s">
        <v>18</v>
      </c>
      <c r="F9" s="3" t="s">
        <v>33</v>
      </c>
    </row>
    <row r="10" spans="1:20" x14ac:dyDescent="0.3">
      <c r="B10" s="6">
        <v>298.14999999999998</v>
      </c>
      <c r="C10" s="7" t="e">
        <f>(C$3+D$3*B10+E$3*B10^-2+F$3*B10^-0.5+G$3*B10^2)/4.184</f>
        <v>#VALUE!</v>
      </c>
      <c r="D10" s="7">
        <f>$C$4+($D$4*0.001)*B10+($E$4*100000)*B10^-2+$F$4*B10^-0.5</f>
        <v>6.9692533253011923</v>
      </c>
      <c r="E10" s="7">
        <f>$C$5+($D$5*0.001)*B10+($E$5*100000)*B10^-2+$F$5*B10^-0.5</f>
        <v>6.985135827064517</v>
      </c>
      <c r="F10" s="7" t="e">
        <f>$C$6+($D$6*0.001)*B10+($E$6*100000)*B10^-2+$F$6*B10^-0.5</f>
        <v>#VALUE!</v>
      </c>
    </row>
    <row r="11" spans="1:20" x14ac:dyDescent="0.3">
      <c r="B11" s="6">
        <v>300</v>
      </c>
      <c r="C11" s="7" t="e">
        <f>(C$3+D$3*B11+E$3*B11^-2+F$3*B11^-0.5+G$3*B11^2)/4.184</f>
        <v>#VALUE!</v>
      </c>
      <c r="D11" s="7">
        <f>$C$4+($D$4*0.001)*B11+($E$4*100000)*B11^-2+$F$4*B11^-0.5</f>
        <v>6.9661637684993138</v>
      </c>
      <c r="E11" s="7">
        <f>$C$5+($D$5*0.001)*B11+($E$5*100000)*B11^-2+$F$5*B11^-0.5</f>
        <v>6.9807885985070177</v>
      </c>
      <c r="F11" s="7" t="e">
        <f t="shared" ref="F11:F26" si="0">$C$6+($D$6*0.001)*B11+($E$6*100000)*B11^-2+$F$6*B11^-0.5</f>
        <v>#VALUE!</v>
      </c>
      <c r="P11" t="s">
        <v>53</v>
      </c>
      <c r="Q11" t="s">
        <v>49</v>
      </c>
    </row>
    <row r="12" spans="1:20" x14ac:dyDescent="0.3">
      <c r="B12" s="6">
        <v>400</v>
      </c>
      <c r="C12" s="7" t="e">
        <f t="shared" ref="C12:C26" si="1">(C$3+D$3*B12+E$3*B12^-2+F$3*B12^-0.5+G$3*B12^2)/4.184</f>
        <v>#VALUE!</v>
      </c>
      <c r="D12" s="7">
        <f t="shared" ref="D12:D26" si="2">$C$4+($D$4*0.001)*B12+($E$4*100000)*B12^-2+$F$4*B12^-0.5</f>
        <v>6.9623788750000006</v>
      </c>
      <c r="E12" s="7">
        <f t="shared" ref="E12:E26" si="3">$C$5+($D$5*0.001)*B12+($E$5*100000)*B12^-2+$F$5*B12^-0.5</f>
        <v>6.9477143249999997</v>
      </c>
      <c r="F12" s="7" t="e">
        <f t="shared" si="0"/>
        <v>#VALUE!</v>
      </c>
      <c r="P12" t="s">
        <v>36</v>
      </c>
      <c r="Q12" t="s">
        <v>37</v>
      </c>
      <c r="R12" s="9" t="s">
        <v>50</v>
      </c>
    </row>
    <row r="13" spans="1:20" x14ac:dyDescent="0.3">
      <c r="B13" s="6">
        <v>500</v>
      </c>
      <c r="C13" s="7" t="e">
        <f t="shared" si="1"/>
        <v>#VALUE!</v>
      </c>
      <c r="D13" s="7">
        <f t="shared" si="2"/>
        <v>7.088946680417731</v>
      </c>
      <c r="E13" s="7">
        <f t="shared" si="3"/>
        <v>7.0761517044564126</v>
      </c>
      <c r="F13" s="7" t="e">
        <f t="shared" si="0"/>
        <v>#VALUE!</v>
      </c>
      <c r="P13" t="s">
        <v>39</v>
      </c>
      <c r="Q13">
        <v>1985</v>
      </c>
      <c r="R13" s="9"/>
    </row>
    <row r="14" spans="1:20" x14ac:dyDescent="0.3">
      <c r="B14" s="6">
        <v>600</v>
      </c>
      <c r="C14" s="7" t="e">
        <f t="shared" si="1"/>
        <v>#VALUE!</v>
      </c>
      <c r="D14" s="7">
        <f t="shared" si="2"/>
        <v>7.2411542598252012</v>
      </c>
      <c r="E14" s="7">
        <f t="shared" si="3"/>
        <v>7.236610897051075</v>
      </c>
      <c r="F14" s="7" t="e">
        <f t="shared" si="0"/>
        <v>#VALUE!</v>
      </c>
      <c r="P14">
        <v>0</v>
      </c>
      <c r="Q14">
        <v>0</v>
      </c>
      <c r="R14">
        <v>45.795999999999999</v>
      </c>
      <c r="S14" t="s">
        <v>24</v>
      </c>
      <c r="T14" t="s">
        <v>25</v>
      </c>
    </row>
    <row r="15" spans="1:20" x14ac:dyDescent="0.3">
      <c r="B15" s="6">
        <v>700</v>
      </c>
      <c r="C15" s="7" t="e">
        <f t="shared" si="1"/>
        <v>#VALUE!</v>
      </c>
      <c r="D15" s="7">
        <f t="shared" si="2"/>
        <v>7.3921399454234873</v>
      </c>
      <c r="E15" s="7">
        <f t="shared" si="3"/>
        <v>7.395807146024783</v>
      </c>
      <c r="F15" s="7" t="e">
        <f t="shared" si="0"/>
        <v>#VALUE!</v>
      </c>
      <c r="P15">
        <v>9.8042470000000002</v>
      </c>
      <c r="Q15">
        <v>0.27347700000000003</v>
      </c>
      <c r="R15">
        <v>1.3333870000000001</v>
      </c>
      <c r="S15">
        <v>-75.985806999999994</v>
      </c>
    </row>
    <row r="16" spans="1:20" x14ac:dyDescent="0.3">
      <c r="B16" s="6">
        <v>800</v>
      </c>
      <c r="C16" s="7" t="e">
        <f t="shared" si="1"/>
        <v>#VALUE!</v>
      </c>
      <c r="D16" s="7">
        <f t="shared" si="2"/>
        <v>7.534774947250952</v>
      </c>
      <c r="E16" s="7">
        <f t="shared" si="3"/>
        <v>7.5448663485683891</v>
      </c>
      <c r="F16" s="7" t="e">
        <f t="shared" si="0"/>
        <v>#VALUE!</v>
      </c>
      <c r="P16">
        <v>1800</v>
      </c>
    </row>
    <row r="17" spans="2:6" x14ac:dyDescent="0.3">
      <c r="B17" s="6">
        <v>900</v>
      </c>
      <c r="C17" s="7" t="e">
        <f t="shared" si="1"/>
        <v>#VALUE!</v>
      </c>
      <c r="D17" s="7">
        <f t="shared" si="2"/>
        <v>7.6677547728395066</v>
      </c>
      <c r="E17" s="7">
        <f t="shared" si="3"/>
        <v>7.6821317456790137</v>
      </c>
      <c r="F17" s="7" t="e">
        <f t="shared" si="0"/>
        <v>#VALUE!</v>
      </c>
    </row>
    <row r="18" spans="2:6" x14ac:dyDescent="0.3">
      <c r="B18" s="6">
        <v>1000</v>
      </c>
      <c r="C18" s="7" t="e">
        <f t="shared" si="1"/>
        <v>#VALUE!</v>
      </c>
      <c r="D18" s="7">
        <f t="shared" si="2"/>
        <v>7.7915718216735312</v>
      </c>
      <c r="E18" s="7">
        <f t="shared" si="3"/>
        <v>7.8081805003403391</v>
      </c>
      <c r="F18" s="7" t="e">
        <f t="shared" si="0"/>
        <v>#VALUE!</v>
      </c>
    </row>
    <row r="19" spans="2:6" x14ac:dyDescent="0.3">
      <c r="B19" s="6">
        <v>1100</v>
      </c>
      <c r="C19" s="7" t="e">
        <f t="shared" si="1"/>
        <v>#VALUE!</v>
      </c>
      <c r="D19" s="7">
        <f t="shared" si="2"/>
        <v>7.9072137573666152</v>
      </c>
      <c r="E19" s="7">
        <f t="shared" si="3"/>
        <v>7.9242106889876291</v>
      </c>
      <c r="F19" s="7" t="e">
        <f t="shared" si="0"/>
        <v>#VALUE!</v>
      </c>
    </row>
    <row r="20" spans="2:6" x14ac:dyDescent="0.3">
      <c r="B20" s="6">
        <v>1200</v>
      </c>
      <c r="C20" s="7" t="e">
        <f t="shared" si="1"/>
        <v>#VALUE!</v>
      </c>
      <c r="D20" s="7">
        <f t="shared" si="2"/>
        <v>8.0157233036941022</v>
      </c>
      <c r="E20" s="7">
        <f t="shared" si="3"/>
        <v>8.0314944131423971</v>
      </c>
      <c r="F20" s="7" t="e">
        <f t="shared" si="0"/>
        <v>#VALUE!</v>
      </c>
    </row>
    <row r="21" spans="2:6" x14ac:dyDescent="0.3">
      <c r="B21" s="6">
        <v>1300</v>
      </c>
      <c r="C21" s="7" t="e">
        <f t="shared" si="1"/>
        <v>#VALUE!</v>
      </c>
      <c r="D21" s="7">
        <f t="shared" si="2"/>
        <v>8.1180547706385617</v>
      </c>
      <c r="E21" s="7">
        <f t="shared" si="3"/>
        <v>8.131198636391634</v>
      </c>
      <c r="F21" s="7" t="e">
        <f t="shared" si="0"/>
        <v>#VALUE!</v>
      </c>
    </row>
    <row r="22" spans="2:6" x14ac:dyDescent="0.3">
      <c r="B22" s="6">
        <v>1400</v>
      </c>
      <c r="C22" s="7" t="e">
        <f t="shared" si="1"/>
        <v>#VALUE!</v>
      </c>
      <c r="D22" s="7">
        <f t="shared" si="2"/>
        <v>8.215037370032654</v>
      </c>
      <c r="E22" s="7">
        <f t="shared" si="3"/>
        <v>8.2243386343258127</v>
      </c>
      <c r="F22" s="7" t="e">
        <f t="shared" si="0"/>
        <v>#VALUE!</v>
      </c>
    </row>
    <row r="23" spans="2:6" x14ac:dyDescent="0.3">
      <c r="B23" s="6">
        <v>1500</v>
      </c>
      <c r="C23" s="7" t="e">
        <f t="shared" si="1"/>
        <v>#VALUE!</v>
      </c>
      <c r="D23" s="7">
        <f t="shared" si="2"/>
        <v>8.3073767221449355</v>
      </c>
      <c r="E23" s="7">
        <f t="shared" si="3"/>
        <v>8.3117790440502368</v>
      </c>
      <c r="F23" s="7" t="e">
        <f t="shared" si="0"/>
        <v>#VALUE!</v>
      </c>
    </row>
    <row r="24" spans="2:6" x14ac:dyDescent="0.3">
      <c r="B24" s="6">
        <v>1600</v>
      </c>
      <c r="C24" s="7" t="e">
        <f t="shared" si="1"/>
        <v>#VALUE!</v>
      </c>
      <c r="D24" s="7">
        <f t="shared" si="2"/>
        <v>8.3956687296874986</v>
      </c>
      <c r="E24" s="7">
        <f t="shared" si="3"/>
        <v>8.3942504546874996</v>
      </c>
      <c r="F24" s="7" t="e">
        <f t="shared" si="0"/>
        <v>#VALUE!</v>
      </c>
    </row>
    <row r="25" spans="2:6" x14ac:dyDescent="0.3">
      <c r="B25" s="6">
        <v>1700</v>
      </c>
      <c r="C25" s="7" t="e">
        <f t="shared" si="1"/>
        <v>#VALUE!</v>
      </c>
      <c r="D25" s="7">
        <f t="shared" si="2"/>
        <v>8.480416019760229</v>
      </c>
      <c r="E25" s="7">
        <f t="shared" si="3"/>
        <v>8.4723693390139925</v>
      </c>
      <c r="F25" s="7" t="e">
        <f t="shared" si="0"/>
        <v>#VALUE!</v>
      </c>
    </row>
    <row r="26" spans="2:6" x14ac:dyDescent="0.3">
      <c r="B26" s="6">
        <v>1800</v>
      </c>
      <c r="C26" s="7" t="e">
        <f t="shared" si="1"/>
        <v>#VALUE!</v>
      </c>
      <c r="D26" s="7">
        <f t="shared" si="2"/>
        <v>8.562043395543844</v>
      </c>
      <c r="E26" s="7">
        <f t="shared" si="3"/>
        <v>8.5466568729653449</v>
      </c>
      <c r="F26" s="7" t="e">
        <f t="shared" si="0"/>
        <v>#VALUE!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C57B-BB2B-4B7F-A740-32F39FF2610B}">
  <dimension ref="A1:U26"/>
  <sheetViews>
    <sheetView workbookViewId="0">
      <selection activeCell="A2" sqref="A2"/>
    </sheetView>
  </sheetViews>
  <sheetFormatPr defaultRowHeight="14.4" x14ac:dyDescent="0.3"/>
  <cols>
    <col min="2" max="2" width="11.33203125" customWidth="1"/>
    <col min="3" max="3" width="14.88671875" bestFit="1" customWidth="1"/>
    <col min="4" max="4" width="15.21875" bestFit="1" customWidth="1"/>
    <col min="5" max="5" width="17.6640625" bestFit="1" customWidth="1"/>
    <col min="6" max="6" width="13.77734375" bestFit="1" customWidth="1"/>
    <col min="7" max="7" width="9.88671875" bestFit="1" customWidth="1"/>
  </cols>
  <sheetData>
    <row r="1" spans="1:21" ht="18" x14ac:dyDescent="0.35">
      <c r="A1" s="11" t="s">
        <v>55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21" ht="18" x14ac:dyDescent="0.35">
      <c r="A2" s="1"/>
      <c r="C2" s="2">
        <v>1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21" x14ac:dyDescent="0.3">
      <c r="B3" s="4" t="s">
        <v>14</v>
      </c>
      <c r="C3" s="8" t="s">
        <v>22</v>
      </c>
      <c r="D3" s="8" t="s">
        <v>22</v>
      </c>
      <c r="E3" s="8" t="s">
        <v>22</v>
      </c>
      <c r="F3" s="8" t="s">
        <v>22</v>
      </c>
      <c r="G3" s="8" t="s">
        <v>22</v>
      </c>
      <c r="H3" t="s">
        <v>12</v>
      </c>
      <c r="P3" t="s">
        <v>54</v>
      </c>
      <c r="Q3" t="s">
        <v>55</v>
      </c>
    </row>
    <row r="4" spans="1:21" x14ac:dyDescent="0.3">
      <c r="B4" s="4" t="s">
        <v>15</v>
      </c>
      <c r="C4">
        <v>21.94633</v>
      </c>
      <c r="D4">
        <v>-1.315312</v>
      </c>
      <c r="E4">
        <v>2.3825530000000001</v>
      </c>
      <c r="F4">
        <v>-265.83123899999998</v>
      </c>
      <c r="G4" s="8" t="s">
        <v>22</v>
      </c>
      <c r="H4" t="s">
        <v>11</v>
      </c>
      <c r="P4" t="s">
        <v>55</v>
      </c>
      <c r="Q4" t="s">
        <v>56</v>
      </c>
    </row>
    <row r="5" spans="1:21" x14ac:dyDescent="0.3">
      <c r="B5" s="4" t="s">
        <v>17</v>
      </c>
      <c r="C5">
        <v>22.126498999999999</v>
      </c>
      <c r="D5">
        <v>-1.3657710000000001</v>
      </c>
      <c r="E5">
        <v>2.4647790000000001</v>
      </c>
      <c r="F5">
        <v>-270.31307900000002</v>
      </c>
      <c r="G5" s="8" t="s">
        <v>22</v>
      </c>
      <c r="H5" t="s">
        <v>11</v>
      </c>
      <c r="P5" t="s">
        <v>51</v>
      </c>
      <c r="Q5" t="s">
        <v>52</v>
      </c>
    </row>
    <row r="6" spans="1:21" x14ac:dyDescent="0.3">
      <c r="B6" s="4" t="s">
        <v>23</v>
      </c>
      <c r="C6" s="8" t="s">
        <v>22</v>
      </c>
      <c r="D6" s="8" t="s">
        <v>22</v>
      </c>
      <c r="E6" s="8" t="s">
        <v>22</v>
      </c>
      <c r="F6" s="8" t="s">
        <v>22</v>
      </c>
      <c r="G6" s="8" t="s">
        <v>22</v>
      </c>
      <c r="H6" t="s">
        <v>11</v>
      </c>
      <c r="Q6">
        <v>12237.1</v>
      </c>
      <c r="R6">
        <v>7911.1</v>
      </c>
      <c r="S6">
        <v>57.384999999999998</v>
      </c>
      <c r="T6">
        <v>0</v>
      </c>
    </row>
    <row r="7" spans="1:21" x14ac:dyDescent="0.3">
      <c r="Q7">
        <v>21.94633</v>
      </c>
      <c r="R7">
        <v>-1.315312</v>
      </c>
      <c r="S7">
        <v>2.3825530000000001</v>
      </c>
      <c r="T7">
        <v>-265.83123899999998</v>
      </c>
    </row>
    <row r="8" spans="1:21" x14ac:dyDescent="0.3">
      <c r="Q8">
        <v>1800</v>
      </c>
    </row>
    <row r="9" spans="1:21" ht="15.6" x14ac:dyDescent="0.3">
      <c r="B9" s="5" t="s">
        <v>5</v>
      </c>
      <c r="C9" s="4" t="s">
        <v>14</v>
      </c>
      <c r="D9" s="6" t="s">
        <v>13</v>
      </c>
      <c r="E9" s="6" t="s">
        <v>18</v>
      </c>
      <c r="F9" s="3" t="s">
        <v>33</v>
      </c>
    </row>
    <row r="10" spans="1:21" x14ac:dyDescent="0.3">
      <c r="B10" s="6">
        <v>298.14999999999998</v>
      </c>
      <c r="C10" s="7" t="e">
        <f>(C$3+D$3*B10+E$3*B10^-2+F$3*B10^-0.5+G$3*B10^2)/4.184</f>
        <v>#VALUE!</v>
      </c>
      <c r="D10" s="7">
        <f>$C$4+($D$4*0.001)*B10+($E$4*100000)*B10^-2+$F$4*B10^-0.5</f>
        <v>8.8390891134103811</v>
      </c>
      <c r="E10" s="7">
        <f>$C$5+($D$5*0.001)*B10+($E$5*100000)*B10^-2+$F$5*B10^-0.5</f>
        <v>8.8371525919480014</v>
      </c>
      <c r="F10" s="7" t="e">
        <f>$C$6+($D$6*0.001)*B10+($E$6*100000)*B10^-2+$F$6*B10^-0.5</f>
        <v>#VALUE!</v>
      </c>
    </row>
    <row r="11" spans="1:21" x14ac:dyDescent="0.3">
      <c r="B11" s="6">
        <v>300</v>
      </c>
      <c r="C11" s="7" t="e">
        <f>(C$3+D$3*B11+E$3*B11^-2+F$3*B11^-0.5+G$3*B11^2)/4.184</f>
        <v>#VALUE!</v>
      </c>
      <c r="D11" s="7">
        <f>$C$4+($D$4*0.001)*B11+($E$4*100000)*B11^-2+$F$4*B11^-0.5</f>
        <v>8.8512437715449419</v>
      </c>
      <c r="E11" s="7">
        <f>$C$5+($D$5*0.001)*B11+($E$5*100000)*B11^-2+$F$5*B11^-0.5</f>
        <v>8.8488781407206751</v>
      </c>
      <c r="F11" s="7" t="e">
        <f t="shared" ref="F11:F26" si="0">$C$6+($D$6*0.001)*B11+($E$6*100000)*B11^-2+$F$6*B11^-0.5</f>
        <v>#VALUE!</v>
      </c>
      <c r="P11" t="s">
        <v>54</v>
      </c>
      <c r="Q11" t="s">
        <v>55</v>
      </c>
    </row>
    <row r="12" spans="1:21" x14ac:dyDescent="0.3">
      <c r="B12" s="6">
        <v>400</v>
      </c>
      <c r="C12" s="7" t="e">
        <f t="shared" ref="C12:C26" si="1">(C$3+D$3*B12+E$3*B12^-2+F$3*B12^-0.5+G$3*B12^2)/4.184</f>
        <v>#VALUE!</v>
      </c>
      <c r="D12" s="7">
        <f t="shared" ref="D12:D26" si="2">$C$4+($D$4*0.001)*B12+($E$4*100000)*B12^-2+$F$4*B12^-0.5</f>
        <v>9.6177388749999988</v>
      </c>
      <c r="E12" s="7">
        <f t="shared" ref="E12:E26" si="3">$C$5+($D$5*0.001)*B12+($E$5*100000)*B12^-2+$F$5*B12^-0.5</f>
        <v>9.6050235249999965</v>
      </c>
      <c r="F12" s="7" t="e">
        <f t="shared" si="0"/>
        <v>#VALUE!</v>
      </c>
      <c r="P12" t="s">
        <v>36</v>
      </c>
      <c r="Q12" t="s">
        <v>37</v>
      </c>
      <c r="R12" s="9" t="s">
        <v>56</v>
      </c>
    </row>
    <row r="13" spans="1:21" x14ac:dyDescent="0.3">
      <c r="B13" s="6">
        <v>500</v>
      </c>
      <c r="C13" s="7" t="e">
        <f t="shared" si="1"/>
        <v>#VALUE!</v>
      </c>
      <c r="D13" s="7">
        <f t="shared" si="2"/>
        <v>10.353360781060136</v>
      </c>
      <c r="E13" s="7">
        <f t="shared" si="3"/>
        <v>10.340756702974581</v>
      </c>
      <c r="F13" s="7" t="e">
        <f t="shared" si="0"/>
        <v>#VALUE!</v>
      </c>
      <c r="P13" t="s">
        <v>39</v>
      </c>
      <c r="Q13">
        <v>1985</v>
      </c>
      <c r="R13" s="9"/>
    </row>
    <row r="14" spans="1:21" x14ac:dyDescent="0.3">
      <c r="B14" s="6">
        <v>600</v>
      </c>
      <c r="C14" s="7" t="e">
        <f t="shared" si="1"/>
        <v>#VALUE!</v>
      </c>
      <c r="D14" s="7">
        <f t="shared" si="2"/>
        <v>10.966448190413718</v>
      </c>
      <c r="E14" s="7">
        <f t="shared" si="3"/>
        <v>10.956211994156014</v>
      </c>
      <c r="F14" s="7" t="e">
        <f t="shared" si="0"/>
        <v>#VALUE!</v>
      </c>
      <c r="Q14">
        <v>12251</v>
      </c>
      <c r="R14">
        <v>7909.9</v>
      </c>
      <c r="S14">
        <v>57.37</v>
      </c>
      <c r="T14" t="s">
        <v>24</v>
      </c>
      <c r="U14" t="s">
        <v>25</v>
      </c>
    </row>
    <row r="15" spans="1:21" x14ac:dyDescent="0.3">
      <c r="B15" s="6">
        <v>700</v>
      </c>
      <c r="C15" s="7" t="e">
        <f t="shared" si="1"/>
        <v>#VALUE!</v>
      </c>
      <c r="D15" s="7">
        <f t="shared" si="2"/>
        <v>11.464370490319958</v>
      </c>
      <c r="E15" s="7">
        <f t="shared" si="3"/>
        <v>11.456601377275316</v>
      </c>
      <c r="F15" s="7" t="e">
        <f t="shared" si="0"/>
        <v>#VALUE!</v>
      </c>
      <c r="Q15">
        <v>22.126498999999999</v>
      </c>
      <c r="R15">
        <v>-1.3657710000000001</v>
      </c>
      <c r="S15">
        <v>2.4647790000000001</v>
      </c>
      <c r="T15">
        <v>-270.31307900000002</v>
      </c>
    </row>
    <row r="16" spans="1:21" x14ac:dyDescent="0.3">
      <c r="B16" s="6">
        <v>800</v>
      </c>
      <c r="C16" s="7" t="e">
        <f t="shared" si="1"/>
        <v>#VALUE!</v>
      </c>
      <c r="D16" s="7">
        <f t="shared" si="2"/>
        <v>11.867800718843911</v>
      </c>
      <c r="E16" s="7">
        <f t="shared" si="3"/>
        <v>11.861993358534253</v>
      </c>
      <c r="F16" s="7" t="e">
        <f t="shared" si="0"/>
        <v>#VALUE!</v>
      </c>
      <c r="Q16">
        <v>1800</v>
      </c>
    </row>
    <row r="17" spans="2:6" x14ac:dyDescent="0.3">
      <c r="B17" s="6">
        <v>900</v>
      </c>
      <c r="C17" s="7" t="e">
        <f t="shared" si="1"/>
        <v>#VALUE!</v>
      </c>
      <c r="D17" s="7">
        <f t="shared" si="2"/>
        <v>12.195650245679012</v>
      </c>
      <c r="E17" s="7">
        <f t="shared" si="3"/>
        <v>12.191162837037036</v>
      </c>
      <c r="F17" s="7" t="e">
        <f t="shared" si="0"/>
        <v>#VALUE!</v>
      </c>
    </row>
    <row r="18" spans="2:6" x14ac:dyDescent="0.3">
      <c r="B18" s="6">
        <v>1000</v>
      </c>
      <c r="C18" s="7" t="e">
        <f t="shared" si="1"/>
        <v>#VALUE!</v>
      </c>
      <c r="D18" s="7">
        <f t="shared" si="2"/>
        <v>12.462951415354189</v>
      </c>
      <c r="E18" s="7">
        <f t="shared" si="3"/>
        <v>12.459155790269696</v>
      </c>
      <c r="F18" s="7" t="e">
        <f t="shared" si="0"/>
        <v>#VALUE!</v>
      </c>
    </row>
    <row r="19" spans="2:6" x14ac:dyDescent="0.3">
      <c r="B19" s="6">
        <v>1100</v>
      </c>
      <c r="C19" s="7" t="e">
        <f t="shared" si="1"/>
        <v>#VALUE!</v>
      </c>
      <c r="D19" s="7">
        <f t="shared" si="2"/>
        <v>12.681278576445289</v>
      </c>
      <c r="E19" s="7">
        <f t="shared" si="3"/>
        <v>12.677605653177132</v>
      </c>
      <c r="F19" s="7" t="e">
        <f t="shared" si="0"/>
        <v>#VALUE!</v>
      </c>
    </row>
    <row r="20" spans="2:6" x14ac:dyDescent="0.3">
      <c r="B20" s="6">
        <v>1200</v>
      </c>
      <c r="C20" s="7" t="e">
        <f t="shared" si="1"/>
        <v>#VALUE!</v>
      </c>
      <c r="D20" s="7">
        <f t="shared" si="2"/>
        <v>12.859523799661357</v>
      </c>
      <c r="E20" s="7">
        <f t="shared" si="3"/>
        <v>12.855472562027007</v>
      </c>
      <c r="F20" s="7" t="e">
        <f t="shared" si="0"/>
        <v>#VALUE!</v>
      </c>
    </row>
    <row r="21" spans="2:6" x14ac:dyDescent="0.3">
      <c r="B21" s="6">
        <v>1300</v>
      </c>
      <c r="C21" s="7" t="e">
        <f t="shared" si="1"/>
        <v>#VALUE!</v>
      </c>
      <c r="D21" s="7">
        <f t="shared" si="2"/>
        <v>13.004571845650835</v>
      </c>
      <c r="E21" s="7">
        <f t="shared" si="3"/>
        <v>12.99970571306531</v>
      </c>
      <c r="F21" s="7" t="e">
        <f t="shared" si="0"/>
        <v>#VALUE!</v>
      </c>
    </row>
    <row r="22" spans="2:6" x14ac:dyDescent="0.3">
      <c r="B22" s="6">
        <v>1400</v>
      </c>
      <c r="C22" s="7" t="e">
        <f t="shared" si="1"/>
        <v>#VALUE!</v>
      </c>
      <c r="D22" s="7">
        <f t="shared" si="2"/>
        <v>13.121813319104763</v>
      </c>
      <c r="E22" s="7">
        <f t="shared" si="3"/>
        <v>13.115752710741116</v>
      </c>
      <c r="F22" s="7" t="e">
        <f t="shared" si="0"/>
        <v>#VALUE!</v>
      </c>
    </row>
    <row r="23" spans="2:6" x14ac:dyDescent="0.3">
      <c r="B23" s="6">
        <v>1500</v>
      </c>
      <c r="C23" s="7" t="e">
        <f t="shared" si="1"/>
        <v>#VALUE!</v>
      </c>
      <c r="D23" s="7">
        <f t="shared" si="2"/>
        <v>13.215520167453217</v>
      </c>
      <c r="E23" s="7">
        <f t="shared" si="3"/>
        <v>13.207934545139668</v>
      </c>
      <c r="F23" s="7" t="e">
        <f t="shared" si="0"/>
        <v>#VALUE!</v>
      </c>
    </row>
    <row r="24" spans="2:6" x14ac:dyDescent="0.3">
      <c r="B24" s="6">
        <v>1600</v>
      </c>
      <c r="C24" s="7" t="e">
        <f t="shared" si="1"/>
        <v>#VALUE!</v>
      </c>
      <c r="D24" s="7">
        <f t="shared" si="2"/>
        <v>13.2891183015625</v>
      </c>
      <c r="E24" s="7">
        <f t="shared" si="3"/>
        <v>13.279718854687498</v>
      </c>
      <c r="F24" s="7" t="e">
        <f t="shared" si="0"/>
        <v>#VALUE!</v>
      </c>
    </row>
    <row r="25" spans="2:6" x14ac:dyDescent="0.3">
      <c r="B25" s="6">
        <v>1700</v>
      </c>
      <c r="C25" s="7" t="e">
        <f t="shared" si="1"/>
        <v>#VALUE!</v>
      </c>
      <c r="D25" s="7">
        <f t="shared" si="2"/>
        <v>13.345386309772035</v>
      </c>
      <c r="E25" s="7">
        <f t="shared" si="3"/>
        <v>13.333919613512169</v>
      </c>
      <c r="F25" s="7" t="e">
        <f t="shared" si="0"/>
        <v>#VALUE!</v>
      </c>
    </row>
    <row r="26" spans="2:6" x14ac:dyDescent="0.3">
      <c r="B26" s="6">
        <v>1800</v>
      </c>
      <c r="C26" s="7" t="e">
        <f t="shared" si="1"/>
        <v>#VALUE!</v>
      </c>
      <c r="D26" s="7">
        <f t="shared" si="2"/>
        <v>13.386601594815692</v>
      </c>
      <c r="E26" s="7">
        <f t="shared" si="3"/>
        <v>13.372844252448761</v>
      </c>
      <c r="F26" s="7" t="e">
        <f t="shared" si="0"/>
        <v>#VALUE!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EA45-D492-4200-8CEF-7C72B7BB834E}">
  <dimension ref="A1:U26"/>
  <sheetViews>
    <sheetView workbookViewId="0"/>
  </sheetViews>
  <sheetFormatPr defaultRowHeight="14.4" x14ac:dyDescent="0.3"/>
  <cols>
    <col min="2" max="2" width="11.33203125" customWidth="1"/>
    <col min="3" max="3" width="14.88671875" bestFit="1" customWidth="1"/>
    <col min="4" max="4" width="15.21875" bestFit="1" customWidth="1"/>
    <col min="5" max="5" width="17.6640625" bestFit="1" customWidth="1"/>
    <col min="6" max="6" width="13.77734375" bestFit="1" customWidth="1"/>
    <col min="7" max="7" width="9.88671875" bestFit="1" customWidth="1"/>
  </cols>
  <sheetData>
    <row r="1" spans="1:21" ht="18" x14ac:dyDescent="0.35">
      <c r="A1" s="11" t="s">
        <v>27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21" ht="18" x14ac:dyDescent="0.35">
      <c r="A2" s="1"/>
      <c r="C2" s="2">
        <v>1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21" x14ac:dyDescent="0.3">
      <c r="B3" s="4" t="s">
        <v>14</v>
      </c>
      <c r="C3" s="8" t="s">
        <v>22</v>
      </c>
      <c r="D3" s="8" t="s">
        <v>22</v>
      </c>
      <c r="E3" s="8" t="s">
        <v>22</v>
      </c>
      <c r="F3" s="8" t="s">
        <v>22</v>
      </c>
      <c r="G3" s="8" t="s">
        <v>22</v>
      </c>
      <c r="H3" t="s">
        <v>12</v>
      </c>
      <c r="P3" t="s">
        <v>19</v>
      </c>
    </row>
    <row r="4" spans="1:21" x14ac:dyDescent="0.3">
      <c r="B4" s="4" t="s">
        <v>15</v>
      </c>
      <c r="C4" s="8" t="s">
        <v>22</v>
      </c>
      <c r="D4" s="8" t="s">
        <v>22</v>
      </c>
      <c r="E4" s="8" t="s">
        <v>22</v>
      </c>
      <c r="F4" s="8" t="s">
        <v>22</v>
      </c>
      <c r="G4" s="8" t="s">
        <v>22</v>
      </c>
      <c r="H4" t="s">
        <v>11</v>
      </c>
      <c r="P4" t="s">
        <v>20</v>
      </c>
    </row>
    <row r="5" spans="1:21" x14ac:dyDescent="0.3">
      <c r="B5" s="4" t="s">
        <v>17</v>
      </c>
      <c r="C5">
        <v>9.0733859999999993</v>
      </c>
      <c r="D5">
        <v>0.13816800000000001</v>
      </c>
      <c r="E5">
        <v>-0.30966399999999999</v>
      </c>
      <c r="F5">
        <v>-3.69937</v>
      </c>
      <c r="G5" s="8" t="s">
        <v>22</v>
      </c>
      <c r="H5" t="s">
        <v>11</v>
      </c>
      <c r="P5" t="s">
        <v>21</v>
      </c>
    </row>
    <row r="6" spans="1:21" x14ac:dyDescent="0.3">
      <c r="B6" s="4" t="s">
        <v>23</v>
      </c>
      <c r="C6">
        <v>9.1355869999999992</v>
      </c>
      <c r="D6">
        <v>0.12263400000000001</v>
      </c>
      <c r="E6">
        <v>-0.28386299999999998</v>
      </c>
      <c r="F6">
        <v>-5.2342209999999998</v>
      </c>
      <c r="G6" s="8" t="s">
        <v>22</v>
      </c>
      <c r="H6" t="s">
        <v>11</v>
      </c>
      <c r="Q6">
        <v>-48120</v>
      </c>
      <c r="R6">
        <v>-43359.9</v>
      </c>
      <c r="S6">
        <v>54.921999999999997</v>
      </c>
      <c r="T6" t="s">
        <v>24</v>
      </c>
      <c r="U6" t="s">
        <v>25</v>
      </c>
    </row>
    <row r="7" spans="1:21" x14ac:dyDescent="0.3">
      <c r="Q7">
        <v>9.0733859999999993</v>
      </c>
      <c r="R7">
        <v>0.13816800000000001</v>
      </c>
      <c r="S7">
        <v>-0.30966399999999999</v>
      </c>
      <c r="T7">
        <v>-3.69937</v>
      </c>
    </row>
    <row r="8" spans="1:21" x14ac:dyDescent="0.3">
      <c r="P8">
        <v>1800</v>
      </c>
    </row>
    <row r="9" spans="1:21" ht="15.6" x14ac:dyDescent="0.3">
      <c r="B9" s="5" t="s">
        <v>5</v>
      </c>
      <c r="C9" s="4" t="s">
        <v>14</v>
      </c>
      <c r="D9" s="3" t="s">
        <v>13</v>
      </c>
      <c r="E9" s="6" t="s">
        <v>18</v>
      </c>
      <c r="F9" s="6" t="s">
        <v>33</v>
      </c>
    </row>
    <row r="10" spans="1:21" x14ac:dyDescent="0.3">
      <c r="B10" s="6">
        <v>298.14999999999998</v>
      </c>
      <c r="C10" s="7" t="e">
        <f>(C$3+D$3*B10+E$3*B10^-2+F$3*B10^-0.5+G$3*B10^2)/4.184</f>
        <v>#VALUE!</v>
      </c>
      <c r="D10" s="7" t="e">
        <f>$C$4+($D$4*0.001)*B10+($E$4*100000)*B10^-2+$F$4*B10^-0.5</f>
        <v>#VALUE!</v>
      </c>
      <c r="E10" s="7">
        <f>$C$5+($D$5*0.001)*B10+($E$5*100000)*B10^-2+$F$5*B10^-0.5</f>
        <v>8.5519817200167836</v>
      </c>
      <c r="F10" s="7">
        <f>$C$6+($D$6*0.001)*B10+($E$6*100000)*B10^-2+$F$6*B10^-0.5</f>
        <v>8.5496867400096992</v>
      </c>
      <c r="Q10" t="s">
        <v>26</v>
      </c>
      <c r="R10" t="s">
        <v>27</v>
      </c>
    </row>
    <row r="11" spans="1:21" x14ac:dyDescent="0.3">
      <c r="B11" s="6">
        <v>300</v>
      </c>
      <c r="C11" s="7" t="e">
        <f>(C$3+D$3*B11+E$3*B11^-2+F$3*B11^-0.5+G$3*B11^2)/4.184</f>
        <v>#VALUE!</v>
      </c>
      <c r="D11" s="7" t="e">
        <f>$C$4+($D$4*0.001)*B11+($E$4*100000)*B11^-2+$F$4*B11^-0.5</f>
        <v>#VALUE!</v>
      </c>
      <c r="E11" s="7">
        <f>$C$5+($D$5*0.001)*B11+($E$5*100000)*B11^-2+$F$5*B11^-0.5</f>
        <v>8.557182062355686</v>
      </c>
      <c r="F11" s="7">
        <f t="shared" ref="F11:F26" si="0">$C$6+($D$6*0.001)*B11+($E$6*100000)*B11^-2+$F$6*B11^-0.5</f>
        <v>8.5547759763318663</v>
      </c>
      <c r="P11" t="s">
        <v>28</v>
      </c>
      <c r="Q11" t="s">
        <v>29</v>
      </c>
      <c r="R11" t="s">
        <v>30</v>
      </c>
    </row>
    <row r="12" spans="1:21" x14ac:dyDescent="0.3">
      <c r="B12" s="6">
        <v>400</v>
      </c>
      <c r="C12" s="7" t="e">
        <f t="shared" ref="C12:C26" si="1">(C$3+D$3*B12+E$3*B12^-2+F$3*B12^-0.5+G$3*B12^2)/4.184</f>
        <v>#VALUE!</v>
      </c>
      <c r="D12" s="7" t="e">
        <f t="shared" ref="D12:D26" si="2">$C$4+($D$4*0.001)*B12+($E$4*100000)*B12^-2+$F$4*B12^-0.5</f>
        <v>#VALUE!</v>
      </c>
      <c r="E12" s="7">
        <f t="shared" ref="E12:E26" si="3">$C$5+($D$5*0.001)*B12+($E$5*100000)*B12^-2+$F$5*B12^-0.5</f>
        <v>8.7501446999999981</v>
      </c>
      <c r="F12" s="7">
        <f t="shared" si="0"/>
        <v>8.7455151749999995</v>
      </c>
      <c r="P12" t="s">
        <v>31</v>
      </c>
      <c r="Q12">
        <v>1984</v>
      </c>
      <c r="R12" t="s">
        <v>32</v>
      </c>
      <c r="S12" s="9">
        <v>45017</v>
      </c>
    </row>
    <row r="13" spans="1:21" x14ac:dyDescent="0.3">
      <c r="B13" s="6">
        <v>500</v>
      </c>
      <c r="C13" s="7" t="e">
        <f t="shared" si="1"/>
        <v>#VALUE!</v>
      </c>
      <c r="D13" s="7" t="e">
        <f t="shared" si="2"/>
        <v>#VALUE!</v>
      </c>
      <c r="E13" s="7">
        <f t="shared" si="3"/>
        <v>8.8531635441215304</v>
      </c>
      <c r="F13" s="7">
        <f t="shared" si="0"/>
        <v>8.8492773206948598</v>
      </c>
      <c r="Q13">
        <v>-46977.1</v>
      </c>
      <c r="R13">
        <v>-42219.9</v>
      </c>
      <c r="S13">
        <v>54.896999999999998</v>
      </c>
      <c r="T13" t="s">
        <v>24</v>
      </c>
      <c r="U13" t="s">
        <v>25</v>
      </c>
    </row>
    <row r="14" spans="1:21" x14ac:dyDescent="0.3">
      <c r="B14" s="6">
        <v>600</v>
      </c>
      <c r="C14" s="7" t="e">
        <f t="shared" si="1"/>
        <v>#VALUE!</v>
      </c>
      <c r="D14" s="7" t="e">
        <f t="shared" si="2"/>
        <v>#VALUE!</v>
      </c>
      <c r="E14" s="7">
        <f t="shared" si="3"/>
        <v>8.9192428743928911</v>
      </c>
      <c r="F14" s="7">
        <f t="shared" si="0"/>
        <v>8.9166303891506615</v>
      </c>
      <c r="Q14">
        <v>9.1355869999999992</v>
      </c>
      <c r="R14">
        <v>0.12263400000000001</v>
      </c>
      <c r="S14">
        <v>-0.28386299999999998</v>
      </c>
      <c r="T14">
        <v>-5.2342209999999998</v>
      </c>
    </row>
    <row r="15" spans="1:21" x14ac:dyDescent="0.3">
      <c r="B15" s="6">
        <v>700</v>
      </c>
      <c r="C15" s="7" t="e">
        <f t="shared" si="1"/>
        <v>#VALUE!</v>
      </c>
      <c r="D15" s="7" t="e">
        <f t="shared" si="2"/>
        <v>#VALUE!</v>
      </c>
      <c r="E15" s="7">
        <f t="shared" si="3"/>
        <v>8.9670838220545086</v>
      </c>
      <c r="F15" s="7">
        <f t="shared" si="0"/>
        <v>8.9656646173223198</v>
      </c>
      <c r="P15">
        <v>1800</v>
      </c>
    </row>
    <row r="16" spans="1:21" x14ac:dyDescent="0.3">
      <c r="B16" s="6">
        <v>800</v>
      </c>
      <c r="C16" s="7" t="e">
        <f t="shared" si="1"/>
        <v>#VALUE!</v>
      </c>
      <c r="D16" s="7" t="e">
        <f t="shared" si="2"/>
        <v>#VALUE!</v>
      </c>
      <c r="E16" s="7">
        <f t="shared" si="3"/>
        <v>9.0047429193440962</v>
      </c>
      <c r="F16" s="7">
        <f t="shared" si="0"/>
        <v>9.0042829480835476</v>
      </c>
    </row>
    <row r="17" spans="2:6" x14ac:dyDescent="0.3">
      <c r="B17" s="6">
        <v>900</v>
      </c>
      <c r="C17" s="7" t="e">
        <f t="shared" si="1"/>
        <v>#VALUE!</v>
      </c>
      <c r="D17" s="7" t="e">
        <f t="shared" si="2"/>
        <v>#VALUE!</v>
      </c>
      <c r="E17" s="7">
        <f t="shared" si="3"/>
        <v>9.0361947432098759</v>
      </c>
      <c r="F17" s="7">
        <f t="shared" si="0"/>
        <v>9.0364387518518505</v>
      </c>
    </row>
    <row r="18" spans="2:6" x14ac:dyDescent="0.3">
      <c r="B18" s="6">
        <v>1000</v>
      </c>
      <c r="C18" s="7" t="e">
        <f t="shared" si="1"/>
        <v>#VALUE!</v>
      </c>
      <c r="D18" s="7" t="e">
        <f t="shared" si="2"/>
        <v>#VALUE!</v>
      </c>
      <c r="E18" s="7">
        <f t="shared" si="3"/>
        <v>9.0636032489230285</v>
      </c>
      <c r="F18" s="7">
        <f t="shared" si="0"/>
        <v>9.0643140986331581</v>
      </c>
    </row>
    <row r="19" spans="2:6" x14ac:dyDescent="0.3">
      <c r="B19" s="6">
        <v>1100</v>
      </c>
      <c r="C19" s="7" t="e">
        <f t="shared" si="1"/>
        <v>#VALUE!</v>
      </c>
      <c r="D19" s="7" t="e">
        <f t="shared" si="2"/>
        <v>#VALUE!</v>
      </c>
      <c r="E19" s="7">
        <f t="shared" si="3"/>
        <v>9.0882385316052314</v>
      </c>
      <c r="F19" s="7">
        <f t="shared" si="0"/>
        <v>9.089206946781168</v>
      </c>
    </row>
    <row r="20" spans="2:6" x14ac:dyDescent="0.3">
      <c r="B20" s="6">
        <v>1200</v>
      </c>
      <c r="C20" s="7" t="e">
        <f t="shared" si="1"/>
        <v>#VALUE!</v>
      </c>
      <c r="D20" s="7" t="e">
        <f t="shared" si="2"/>
        <v>#VALUE!</v>
      </c>
      <c r="E20" s="7">
        <f t="shared" si="3"/>
        <v>9.1108915422889538</v>
      </c>
      <c r="F20" s="7">
        <f t="shared" si="0"/>
        <v>9.1119361464992661</v>
      </c>
    </row>
    <row r="21" spans="2:6" x14ac:dyDescent="0.3">
      <c r="B21" s="6">
        <v>1300</v>
      </c>
      <c r="C21" s="7" t="e">
        <f t="shared" si="1"/>
        <v>#VALUE!</v>
      </c>
      <c r="D21" s="7" t="e">
        <f t="shared" si="2"/>
        <v>#VALUE!</v>
      </c>
      <c r="E21" s="7">
        <f t="shared" si="3"/>
        <v>9.1320790231450459</v>
      </c>
      <c r="F21" s="7">
        <f t="shared" si="0"/>
        <v>9.1330434019917526</v>
      </c>
    </row>
    <row r="22" spans="2:6" x14ac:dyDescent="0.3">
      <c r="B22" s="6">
        <v>1400</v>
      </c>
      <c r="C22" s="7" t="e">
        <f t="shared" si="1"/>
        <v>#VALUE!</v>
      </c>
      <c r="D22" s="7" t="e">
        <f t="shared" si="2"/>
        <v>#VALUE!</v>
      </c>
      <c r="E22" s="7">
        <f t="shared" si="3"/>
        <v>9.1521521942771731</v>
      </c>
      <c r="F22" s="7">
        <f t="shared" si="0"/>
        <v>9.1529013533871399</v>
      </c>
    </row>
    <row r="23" spans="2:6" x14ac:dyDescent="0.3">
      <c r="B23" s="6">
        <v>1500</v>
      </c>
      <c r="C23" s="7" t="e">
        <f t="shared" si="1"/>
        <v>#VALUE!</v>
      </c>
      <c r="D23" s="7" t="e">
        <f t="shared" si="2"/>
        <v>#VALUE!</v>
      </c>
      <c r="E23" s="7">
        <f t="shared" si="3"/>
        <v>9.1713578328791598</v>
      </c>
      <c r="F23" s="7">
        <f t="shared" si="0"/>
        <v>9.1717748615775392</v>
      </c>
    </row>
    <row r="24" spans="2:6" x14ac:dyDescent="0.3">
      <c r="B24" s="6">
        <v>1600</v>
      </c>
      <c r="C24" s="7" t="e">
        <f t="shared" si="1"/>
        <v>#VALUE!</v>
      </c>
      <c r="D24" s="7" t="e">
        <f t="shared" si="2"/>
        <v>#VALUE!</v>
      </c>
      <c r="E24" s="7">
        <f t="shared" si="3"/>
        <v>9.1898742999999978</v>
      </c>
      <c r="F24" s="7">
        <f t="shared" si="0"/>
        <v>9.1898574765624996</v>
      </c>
    </row>
    <row r="25" spans="2:6" x14ac:dyDescent="0.3">
      <c r="B25" s="6">
        <v>1700</v>
      </c>
      <c r="C25" s="7" t="e">
        <f t="shared" si="1"/>
        <v>#VALUE!</v>
      </c>
      <c r="D25" s="7" t="e">
        <f t="shared" si="2"/>
        <v>#VALUE!</v>
      </c>
      <c r="E25" s="7">
        <f t="shared" si="3"/>
        <v>9.2078336811798955</v>
      </c>
      <c r="F25" s="7">
        <f t="shared" si="0"/>
        <v>9.2072940446837208</v>
      </c>
    </row>
    <row r="26" spans="2:6" x14ac:dyDescent="0.3">
      <c r="B26" s="6">
        <v>1800</v>
      </c>
      <c r="C26" s="7" t="e">
        <f t="shared" si="1"/>
        <v>#VALUE!</v>
      </c>
      <c r="D26" s="7" t="e">
        <f t="shared" si="2"/>
        <v>#VALUE!</v>
      </c>
      <c r="E26" s="7">
        <f t="shared" si="3"/>
        <v>9.2253358820318656</v>
      </c>
      <c r="F26" s="7">
        <f t="shared" si="0"/>
        <v>9.224195224185328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4187-2603-4E36-9DD9-353B8C89E41B}">
  <dimension ref="A1:U26"/>
  <sheetViews>
    <sheetView workbookViewId="0">
      <selection activeCell="K9" sqref="K9"/>
    </sheetView>
  </sheetViews>
  <sheetFormatPr defaultRowHeight="14.4" x14ac:dyDescent="0.3"/>
  <cols>
    <col min="2" max="2" width="11.33203125" customWidth="1"/>
    <col min="3" max="3" width="14.88671875" bestFit="1" customWidth="1"/>
    <col min="4" max="4" width="15.21875" bestFit="1" customWidth="1"/>
    <col min="5" max="5" width="17.6640625" bestFit="1" customWidth="1"/>
    <col min="6" max="6" width="13.77734375" bestFit="1" customWidth="1"/>
    <col min="7" max="7" width="9.88671875" bestFit="1" customWidth="1"/>
  </cols>
  <sheetData>
    <row r="1" spans="1:21" ht="18" x14ac:dyDescent="0.35">
      <c r="A1" s="11" t="s">
        <v>35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21" ht="18" x14ac:dyDescent="0.35">
      <c r="A2" s="1"/>
      <c r="C2" s="2">
        <v>1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21" x14ac:dyDescent="0.3">
      <c r="B3" s="4" t="s">
        <v>14</v>
      </c>
      <c r="C3" s="8" t="s">
        <v>22</v>
      </c>
      <c r="D3" s="8" t="s">
        <v>22</v>
      </c>
      <c r="E3" s="8" t="s">
        <v>22</v>
      </c>
      <c r="F3" s="8" t="s">
        <v>22</v>
      </c>
      <c r="G3" s="8" t="s">
        <v>22</v>
      </c>
      <c r="H3" t="s">
        <v>12</v>
      </c>
      <c r="P3" t="s">
        <v>34</v>
      </c>
      <c r="Q3" t="s">
        <v>35</v>
      </c>
    </row>
    <row r="4" spans="1:21" x14ac:dyDescent="0.3">
      <c r="B4" s="4" t="s">
        <v>15</v>
      </c>
      <c r="C4" s="8" t="s">
        <v>22</v>
      </c>
      <c r="D4" s="8" t="s">
        <v>22</v>
      </c>
      <c r="E4" s="8" t="s">
        <v>22</v>
      </c>
      <c r="F4" s="8" t="s">
        <v>22</v>
      </c>
      <c r="G4" s="8" t="s">
        <v>22</v>
      </c>
      <c r="H4" t="s">
        <v>11</v>
      </c>
      <c r="P4" t="s">
        <v>36</v>
      </c>
      <c r="Q4" t="s">
        <v>37</v>
      </c>
      <c r="R4" t="s">
        <v>38</v>
      </c>
    </row>
    <row r="5" spans="1:21" x14ac:dyDescent="0.3">
      <c r="B5" s="4" t="s">
        <v>17</v>
      </c>
      <c r="C5">
        <v>14.070052</v>
      </c>
      <c r="D5">
        <v>-3.3517999999999999E-2</v>
      </c>
      <c r="E5">
        <v>-0.54320199999999996</v>
      </c>
      <c r="F5">
        <v>-4.5048019999999998</v>
      </c>
      <c r="G5" s="8" t="s">
        <v>22</v>
      </c>
      <c r="H5" t="s">
        <v>11</v>
      </c>
      <c r="P5" t="s">
        <v>39</v>
      </c>
      <c r="Q5">
        <v>1985</v>
      </c>
    </row>
    <row r="6" spans="1:21" x14ac:dyDescent="0.3">
      <c r="B6" s="4" t="s">
        <v>23</v>
      </c>
      <c r="C6">
        <v>14.053077999999999</v>
      </c>
      <c r="D6">
        <v>-2.9735000000000001E-2</v>
      </c>
      <c r="E6">
        <v>-0.55116200000000004</v>
      </c>
      <c r="F6">
        <v>-4.0730680000000001</v>
      </c>
      <c r="G6" s="8" t="s">
        <v>22</v>
      </c>
      <c r="H6" t="s">
        <v>11</v>
      </c>
      <c r="Q6">
        <v>-43690.7</v>
      </c>
      <c r="R6">
        <v>-41599.9</v>
      </c>
      <c r="S6">
        <v>75.813999999999993</v>
      </c>
      <c r="T6" t="s">
        <v>24</v>
      </c>
      <c r="U6" t="s">
        <v>25</v>
      </c>
    </row>
    <row r="7" spans="1:21" x14ac:dyDescent="0.3">
      <c r="Q7">
        <v>14.070052</v>
      </c>
      <c r="R7">
        <v>-3.3517999999999999E-2</v>
      </c>
      <c r="S7">
        <v>-0.54320199999999996</v>
      </c>
      <c r="T7">
        <v>-4.5048019999999998</v>
      </c>
    </row>
    <row r="8" spans="1:21" x14ac:dyDescent="0.3">
      <c r="Q8">
        <v>1800</v>
      </c>
    </row>
    <row r="9" spans="1:21" ht="15.6" x14ac:dyDescent="0.3">
      <c r="B9" s="5" t="s">
        <v>5</v>
      </c>
      <c r="C9" s="4" t="s">
        <v>14</v>
      </c>
      <c r="D9" s="3" t="s">
        <v>13</v>
      </c>
      <c r="E9" s="6" t="s">
        <v>18</v>
      </c>
      <c r="F9" s="6" t="s">
        <v>33</v>
      </c>
    </row>
    <row r="10" spans="1:21" x14ac:dyDescent="0.3">
      <c r="B10" s="6">
        <v>298.14999999999998</v>
      </c>
      <c r="C10" s="7" t="e">
        <f>(C$3+D$3*B10+E$3*B10^-2+F$3*B10^-0.5+G$3*B10^2)/4.184</f>
        <v>#VALUE!</v>
      </c>
      <c r="D10" s="7" t="e">
        <f>$C$4+($D$4*0.001)*B10+($E$4*100000)*B10^-2+$F$4*B10^-0.5</f>
        <v>#VALUE!</v>
      </c>
      <c r="E10" s="7">
        <f>$C$5+($D$5*0.001)*B10+($E$5*100000)*B10^-2+$F$5*B10^-0.5</f>
        <v>13.188097003685648</v>
      </c>
      <c r="F10" s="7">
        <f>$C$6+($D$6*0.001)*B10+($E$6*100000)*B10^-2+$F$6*B10^-0.5</f>
        <v>13.188299748954879</v>
      </c>
    </row>
    <row r="11" spans="1:21" x14ac:dyDescent="0.3">
      <c r="B11" s="6">
        <v>300</v>
      </c>
      <c r="C11" s="7" t="e">
        <f>(C$3+D$3*B11+E$3*B11^-2+F$3*B11^-0.5+G$3*B11^2)/4.184</f>
        <v>#VALUE!</v>
      </c>
      <c r="D11" s="7" t="e">
        <f>$C$4+($D$4*0.001)*B11+($E$4*100000)*B11^-2+$F$4*B11^-0.5</f>
        <v>#VALUE!</v>
      </c>
      <c r="E11" s="7">
        <f>$C$5+($D$5*0.001)*B11+($E$5*100000)*B11^-2+$F$5*B11^-0.5</f>
        <v>13.196353957487625</v>
      </c>
      <c r="F11" s="7">
        <f t="shared" ref="F11:F26" si="0">$C$6+($D$6*0.001)*B11+($E$6*100000)*B11^-2+$F$6*B11^-0.5</f>
        <v>13.196596587155012</v>
      </c>
      <c r="P11" t="s">
        <v>34</v>
      </c>
      <c r="Q11" t="s">
        <v>35</v>
      </c>
    </row>
    <row r="12" spans="1:21" x14ac:dyDescent="0.3">
      <c r="B12" s="6">
        <v>400</v>
      </c>
      <c r="C12" s="7" t="e">
        <f t="shared" ref="C12:C26" si="1">(C$3+D$3*B12+E$3*B12^-2+F$3*B12^-0.5+G$3*B12^2)/4.184</f>
        <v>#VALUE!</v>
      </c>
      <c r="D12" s="7" t="e">
        <f t="shared" ref="D12:D26" si="2">$C$4+($D$4*0.001)*B12+($E$4*100000)*B12^-2+$F$4*B12^-0.5</f>
        <v>#VALUE!</v>
      </c>
      <c r="E12" s="7">
        <f t="shared" ref="E12:E26" si="3">$C$5+($D$5*0.001)*B12+($E$5*100000)*B12^-2+$F$5*B12^-0.5</f>
        <v>13.491903450000001</v>
      </c>
      <c r="F12" s="7">
        <f t="shared" si="0"/>
        <v>13.49305435</v>
      </c>
      <c r="P12" t="s">
        <v>40</v>
      </c>
      <c r="Q12" t="s">
        <v>41</v>
      </c>
      <c r="R12" t="s">
        <v>42</v>
      </c>
      <c r="S12" s="9"/>
    </row>
    <row r="13" spans="1:21" x14ac:dyDescent="0.3">
      <c r="B13" s="6">
        <v>500</v>
      </c>
      <c r="C13" s="7" t="e">
        <f t="shared" si="1"/>
        <v>#VALUE!</v>
      </c>
      <c r="D13" s="7" t="e">
        <f t="shared" si="2"/>
        <v>#VALUE!</v>
      </c>
      <c r="E13" s="7">
        <f t="shared" si="3"/>
        <v>13.63455133005646</v>
      </c>
      <c r="F13" s="7">
        <f t="shared" si="0"/>
        <v>13.635592561500417</v>
      </c>
      <c r="P13" t="s">
        <v>31</v>
      </c>
      <c r="Q13">
        <v>1984</v>
      </c>
      <c r="R13" t="s">
        <v>32</v>
      </c>
      <c r="S13" s="9">
        <v>45017</v>
      </c>
    </row>
    <row r="14" spans="1:21" x14ac:dyDescent="0.3">
      <c r="B14" s="6">
        <v>600</v>
      </c>
      <c r="C14" s="7" t="e">
        <f t="shared" si="1"/>
        <v>#VALUE!</v>
      </c>
      <c r="D14" s="7" t="e">
        <f t="shared" si="2"/>
        <v>#VALUE!</v>
      </c>
      <c r="E14" s="7">
        <f t="shared" si="3"/>
        <v>13.715143984017736</v>
      </c>
      <c r="F14" s="7">
        <f t="shared" si="0"/>
        <v>13.715854139650137</v>
      </c>
      <c r="Q14">
        <v>-43689.1</v>
      </c>
      <c r="R14">
        <v>-41599.9</v>
      </c>
      <c r="S14">
        <v>75.787000000000006</v>
      </c>
      <c r="T14" t="s">
        <v>24</v>
      </c>
      <c r="U14" t="s">
        <v>25</v>
      </c>
    </row>
    <row r="15" spans="1:21" x14ac:dyDescent="0.3">
      <c r="B15" s="6">
        <v>700</v>
      </c>
      <c r="C15" s="7" t="e">
        <f t="shared" si="1"/>
        <v>#VALUE!</v>
      </c>
      <c r="D15" s="7" t="e">
        <f t="shared" si="2"/>
        <v>#VALUE!</v>
      </c>
      <c r="E15" s="7">
        <f t="shared" si="3"/>
        <v>13.765466337585501</v>
      </c>
      <c r="F15" s="7">
        <f t="shared" si="0"/>
        <v>13.765833959168598</v>
      </c>
      <c r="Q15">
        <v>14.053077999999999</v>
      </c>
      <c r="R15">
        <v>-2.9735000000000001E-2</v>
      </c>
      <c r="S15">
        <v>-0.55116200000000004</v>
      </c>
      <c r="T15">
        <v>-4.0730680000000001</v>
      </c>
    </row>
    <row r="16" spans="1:21" x14ac:dyDescent="0.3">
      <c r="B16" s="6">
        <v>800</v>
      </c>
      <c r="C16" s="7" t="e">
        <f t="shared" si="1"/>
        <v>#VALUE!</v>
      </c>
      <c r="D16" s="7" t="e">
        <f t="shared" si="2"/>
        <v>#VALUE!</v>
      </c>
      <c r="E16" s="7">
        <f t="shared" si="3"/>
        <v>13.799093485394865</v>
      </c>
      <c r="F16" s="7">
        <f t="shared" si="0"/>
        <v>13.799166237348302</v>
      </c>
      <c r="Q16">
        <v>1800</v>
      </c>
    </row>
    <row r="17" spans="2:6" x14ac:dyDescent="0.3">
      <c r="B17" s="6">
        <v>900</v>
      </c>
      <c r="C17" s="7" t="e">
        <f t="shared" si="1"/>
        <v>#VALUE!</v>
      </c>
      <c r="D17" s="7" t="e">
        <f t="shared" si="2"/>
        <v>#VALUE!</v>
      </c>
      <c r="E17" s="7">
        <f t="shared" si="3"/>
        <v>13.822663758024692</v>
      </c>
      <c r="F17" s="7">
        <f t="shared" si="0"/>
        <v>13.822502875308642</v>
      </c>
    </row>
    <row r="18" spans="2:6" x14ac:dyDescent="0.3">
      <c r="B18" s="6">
        <v>1000</v>
      </c>
      <c r="C18" s="7" t="e">
        <f t="shared" si="1"/>
        <v>#VALUE!</v>
      </c>
      <c r="D18" s="7" t="e">
        <f t="shared" si="2"/>
        <v>#VALUE!</v>
      </c>
      <c r="E18" s="7">
        <f t="shared" si="3"/>
        <v>13.839759452719182</v>
      </c>
      <c r="F18" s="7">
        <f t="shared" si="0"/>
        <v>13.839425080552532</v>
      </c>
    </row>
    <row r="19" spans="2:6" x14ac:dyDescent="0.3">
      <c r="B19" s="6">
        <v>1100</v>
      </c>
      <c r="C19" s="7" t="e">
        <f t="shared" si="1"/>
        <v>#VALUE!</v>
      </c>
      <c r="D19" s="7" t="e">
        <f t="shared" si="2"/>
        <v>#VALUE!</v>
      </c>
      <c r="E19" s="7">
        <f t="shared" si="3"/>
        <v>13.852464581919614</v>
      </c>
      <c r="F19" s="7">
        <f t="shared" si="0"/>
        <v>13.852011300563936</v>
      </c>
    </row>
    <row r="20" spans="2:6" x14ac:dyDescent="0.3">
      <c r="B20" s="6">
        <v>1200</v>
      </c>
      <c r="C20" s="7" t="e">
        <f t="shared" si="1"/>
        <v>#VALUE!</v>
      </c>
      <c r="D20" s="7" t="e">
        <f t="shared" si="2"/>
        <v>#VALUE!</v>
      </c>
      <c r="E20" s="7">
        <f t="shared" si="3"/>
        <v>13.86206560652159</v>
      </c>
      <c r="F20" s="7">
        <f t="shared" si="0"/>
        <v>13.861541515799729</v>
      </c>
    </row>
    <row r="21" spans="2:6" x14ac:dyDescent="0.3">
      <c r="B21" s="6">
        <v>1300</v>
      </c>
      <c r="C21" s="7" t="e">
        <f t="shared" si="1"/>
        <v>#VALUE!</v>
      </c>
      <c r="D21" s="7" t="e">
        <f t="shared" si="2"/>
        <v>#VALUE!</v>
      </c>
      <c r="E21" s="7">
        <f t="shared" si="3"/>
        <v>13.869395742154696</v>
      </c>
      <c r="F21" s="7">
        <f t="shared" si="0"/>
        <v>13.868842782963389</v>
      </c>
    </row>
    <row r="22" spans="2:6" x14ac:dyDescent="0.3">
      <c r="B22" s="6">
        <v>1400</v>
      </c>
      <c r="C22" s="7" t="e">
        <f t="shared" si="1"/>
        <v>#VALUE!</v>
      </c>
      <c r="D22" s="7" t="e">
        <f t="shared" si="2"/>
        <v>#VALUE!</v>
      </c>
      <c r="E22" s="7">
        <f t="shared" si="3"/>
        <v>13.87501651453594</v>
      </c>
      <c r="F22" s="7">
        <f t="shared" si="0"/>
        <v>13.874471168588542</v>
      </c>
    </row>
    <row r="23" spans="2:6" x14ac:dyDescent="0.3">
      <c r="B23" s="6">
        <v>1500</v>
      </c>
      <c r="C23" s="7" t="e">
        <f t="shared" si="1"/>
        <v>#VALUE!</v>
      </c>
      <c r="D23" s="7" t="e">
        <f t="shared" si="2"/>
        <v>#VALUE!</v>
      </c>
      <c r="E23" s="7">
        <f t="shared" si="3"/>
        <v>13.879319201395811</v>
      </c>
      <c r="F23" s="7">
        <f t="shared" si="0"/>
        <v>13.878813247564642</v>
      </c>
    </row>
    <row r="24" spans="2:6" x14ac:dyDescent="0.3">
      <c r="B24" s="6">
        <v>1600</v>
      </c>
      <c r="C24" s="7" t="e">
        <f t="shared" si="1"/>
        <v>#VALUE!</v>
      </c>
      <c r="D24" s="7" t="e">
        <f t="shared" si="2"/>
        <v>#VALUE!</v>
      </c>
      <c r="E24" s="7">
        <f t="shared" si="3"/>
        <v>13.882584321874999</v>
      </c>
      <c r="F24" s="7">
        <f t="shared" si="0"/>
        <v>13.882145534374999</v>
      </c>
    </row>
    <row r="25" spans="2:6" x14ac:dyDescent="0.3">
      <c r="B25" s="6">
        <v>1700</v>
      </c>
      <c r="C25" s="7" t="e">
        <f t="shared" si="1"/>
        <v>#VALUE!</v>
      </c>
      <c r="D25" s="7" t="e">
        <f t="shared" si="2"/>
        <v>#VALUE!</v>
      </c>
      <c r="E25" s="7">
        <f t="shared" si="3"/>
        <v>13.885017986171491</v>
      </c>
      <c r="F25" s="7">
        <f t="shared" si="0"/>
        <v>13.88467074119948</v>
      </c>
    </row>
    <row r="26" spans="2:6" x14ac:dyDescent="0.3">
      <c r="B26" s="6">
        <v>1800</v>
      </c>
      <c r="C26" s="7" t="e">
        <f t="shared" si="1"/>
        <v>#VALUE!</v>
      </c>
      <c r="D26" s="7" t="e">
        <f t="shared" si="2"/>
        <v>#VALUE!</v>
      </c>
      <c r="E26" s="7">
        <f t="shared" si="3"/>
        <v>13.886774904769416</v>
      </c>
      <c r="F26" s="7">
        <f t="shared" si="0"/>
        <v>13.886540693726028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CAD8-93FE-4026-AFC6-D985C2154562}">
  <dimension ref="A1:U26"/>
  <sheetViews>
    <sheetView workbookViewId="0">
      <selection activeCell="O22" sqref="O22"/>
    </sheetView>
  </sheetViews>
  <sheetFormatPr defaultRowHeight="14.4" x14ac:dyDescent="0.3"/>
  <cols>
    <col min="2" max="2" width="11.33203125" customWidth="1"/>
    <col min="3" max="3" width="14.88671875" bestFit="1" customWidth="1"/>
    <col min="4" max="4" width="15.21875" bestFit="1" customWidth="1"/>
    <col min="5" max="5" width="17.6640625" bestFit="1" customWidth="1"/>
    <col min="6" max="6" width="13.77734375" bestFit="1" customWidth="1"/>
    <col min="7" max="7" width="9.88671875" bestFit="1" customWidth="1"/>
  </cols>
  <sheetData>
    <row r="1" spans="1:21" ht="18" x14ac:dyDescent="0.35">
      <c r="A1" s="11" t="s">
        <v>44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21" ht="18" x14ac:dyDescent="0.35">
      <c r="A2" s="1"/>
      <c r="C2" s="2">
        <v>1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21" x14ac:dyDescent="0.3">
      <c r="B3" s="4" t="s">
        <v>14</v>
      </c>
      <c r="C3" s="8" t="s">
        <v>22</v>
      </c>
      <c r="D3" s="8" t="s">
        <v>22</v>
      </c>
      <c r="E3" s="8" t="s">
        <v>22</v>
      </c>
      <c r="F3" s="8" t="s">
        <v>22</v>
      </c>
      <c r="G3" s="8" t="s">
        <v>22</v>
      </c>
      <c r="H3" t="s">
        <v>12</v>
      </c>
      <c r="P3" t="s">
        <v>43</v>
      </c>
      <c r="Q3" t="s">
        <v>44</v>
      </c>
    </row>
    <row r="4" spans="1:21" x14ac:dyDescent="0.3">
      <c r="B4" s="4" t="s">
        <v>15</v>
      </c>
      <c r="C4" s="8" t="s">
        <v>22</v>
      </c>
      <c r="D4" s="8" t="s">
        <v>22</v>
      </c>
      <c r="E4" s="8" t="s">
        <v>22</v>
      </c>
      <c r="F4" s="8" t="s">
        <v>22</v>
      </c>
      <c r="G4" s="8" t="s">
        <v>22</v>
      </c>
      <c r="H4" t="s">
        <v>11</v>
      </c>
      <c r="P4" t="s">
        <v>36</v>
      </c>
      <c r="Q4" t="s">
        <v>37</v>
      </c>
      <c r="R4" t="s">
        <v>45</v>
      </c>
    </row>
    <row r="5" spans="1:21" x14ac:dyDescent="0.3">
      <c r="B5" s="4" t="s">
        <v>17</v>
      </c>
      <c r="C5">
        <v>4.9679729999999998</v>
      </c>
      <c r="D5">
        <v>0</v>
      </c>
      <c r="E5">
        <v>0</v>
      </c>
      <c r="F5">
        <v>0</v>
      </c>
      <c r="G5" s="8" t="s">
        <v>22</v>
      </c>
      <c r="H5" t="s">
        <v>11</v>
      </c>
      <c r="P5" t="s">
        <v>39</v>
      </c>
      <c r="Q5">
        <v>1985</v>
      </c>
    </row>
    <row r="6" spans="1:21" x14ac:dyDescent="0.3">
      <c r="B6" s="4" t="s">
        <v>23</v>
      </c>
      <c r="C6">
        <v>4.9679729999999998</v>
      </c>
      <c r="D6">
        <v>0</v>
      </c>
      <c r="E6">
        <v>0</v>
      </c>
      <c r="F6">
        <v>0</v>
      </c>
      <c r="G6" s="8" t="s">
        <v>22</v>
      </c>
      <c r="H6" t="s">
        <v>11</v>
      </c>
      <c r="Q6">
        <v>7619.5</v>
      </c>
      <c r="R6">
        <v>239005497.09999999</v>
      </c>
      <c r="S6">
        <v>41.819000000000003</v>
      </c>
      <c r="T6" t="s">
        <v>24</v>
      </c>
      <c r="U6" t="s">
        <v>25</v>
      </c>
    </row>
    <row r="7" spans="1:21" x14ac:dyDescent="0.3">
      <c r="Q7">
        <v>4.9679729999999998</v>
      </c>
      <c r="R7">
        <v>0</v>
      </c>
      <c r="S7">
        <v>0</v>
      </c>
      <c r="T7">
        <v>0</v>
      </c>
    </row>
    <row r="8" spans="1:21" x14ac:dyDescent="0.3">
      <c r="Q8">
        <v>1800</v>
      </c>
    </row>
    <row r="9" spans="1:21" ht="15.6" x14ac:dyDescent="0.3">
      <c r="B9" s="5" t="s">
        <v>5</v>
      </c>
      <c r="C9" s="4" t="s">
        <v>14</v>
      </c>
      <c r="D9" s="3" t="s">
        <v>13</v>
      </c>
      <c r="E9" s="6" t="s">
        <v>18</v>
      </c>
      <c r="F9" s="6" t="s">
        <v>33</v>
      </c>
    </row>
    <row r="10" spans="1:21" x14ac:dyDescent="0.3">
      <c r="B10" s="6">
        <v>298.14999999999998</v>
      </c>
      <c r="C10" s="7" t="e">
        <f>(C$3+D$3*B10+E$3*B10^-2+F$3*B10^-0.5+G$3*B10^2)/4.184</f>
        <v>#VALUE!</v>
      </c>
      <c r="D10" s="7" t="e">
        <f>$C$4+($D$4*0.001)*B10+($E$4*100000)*B10^-2+$F$4*B10^-0.5</f>
        <v>#VALUE!</v>
      </c>
      <c r="E10" s="7">
        <f>$C$5+($D$5*0.001)*B10+($E$5*100000)*B10^-2+$F$5*B10^-0.5</f>
        <v>4.9679729999999998</v>
      </c>
      <c r="F10" s="7">
        <f>$C$6+($D$6*0.001)*B10+($E$6*100000)*B10^-2+$F$6*B10^-0.5</f>
        <v>4.9679729999999998</v>
      </c>
    </row>
    <row r="11" spans="1:21" x14ac:dyDescent="0.3">
      <c r="B11" s="6">
        <v>300</v>
      </c>
      <c r="C11" s="7" t="e">
        <f>(C$3+D$3*B11+E$3*B11^-2+F$3*B11^-0.5+G$3*B11^2)/4.184</f>
        <v>#VALUE!</v>
      </c>
      <c r="D11" s="7" t="e">
        <f>$C$4+($D$4*0.001)*B11+($E$4*100000)*B11^-2+$F$4*B11^-0.5</f>
        <v>#VALUE!</v>
      </c>
      <c r="E11" s="7">
        <f>$C$5+($D$5*0.001)*B11+($E$5*100000)*B11^-2+$F$5*B11^-0.5</f>
        <v>4.9679729999999998</v>
      </c>
      <c r="F11" s="7">
        <f t="shared" ref="F11:F26" si="0">$C$6+($D$6*0.001)*B11+($E$6*100000)*B11^-2+$F$6*B11^-0.5</f>
        <v>4.9679729999999998</v>
      </c>
      <c r="P11" t="s">
        <v>43</v>
      </c>
      <c r="Q11" t="s">
        <v>44</v>
      </c>
    </row>
    <row r="12" spans="1:21" x14ac:dyDescent="0.3">
      <c r="B12" s="6">
        <v>400</v>
      </c>
      <c r="C12" s="7" t="e">
        <f t="shared" ref="C12:C26" si="1">(C$3+D$3*B12+E$3*B12^-2+F$3*B12^-0.5+G$3*B12^2)/4.184</f>
        <v>#VALUE!</v>
      </c>
      <c r="D12" s="7" t="e">
        <f t="shared" ref="D12:D26" si="2">$C$4+($D$4*0.001)*B12+($E$4*100000)*B12^-2+$F$4*B12^-0.5</f>
        <v>#VALUE!</v>
      </c>
      <c r="E12" s="7">
        <f t="shared" ref="E12:E26" si="3">$C$5+($D$5*0.001)*B12+($E$5*100000)*B12^-2+$F$5*B12^-0.5</f>
        <v>4.9679729999999998</v>
      </c>
      <c r="F12" s="7">
        <f t="shared" si="0"/>
        <v>4.9679729999999998</v>
      </c>
      <c r="P12" t="s">
        <v>46</v>
      </c>
      <c r="Q12" t="s">
        <v>45</v>
      </c>
      <c r="S12" s="9"/>
    </row>
    <row r="13" spans="1:21" x14ac:dyDescent="0.3">
      <c r="B13" s="6">
        <v>500</v>
      </c>
      <c r="C13" s="7" t="e">
        <f t="shared" si="1"/>
        <v>#VALUE!</v>
      </c>
      <c r="D13" s="7" t="e">
        <f t="shared" si="2"/>
        <v>#VALUE!</v>
      </c>
      <c r="E13" s="7">
        <f t="shared" si="3"/>
        <v>4.9679729999999998</v>
      </c>
      <c r="F13" s="7">
        <f t="shared" si="0"/>
        <v>4.9679729999999998</v>
      </c>
      <c r="P13" t="s">
        <v>31</v>
      </c>
      <c r="Q13">
        <v>1982</v>
      </c>
      <c r="R13" t="s">
        <v>47</v>
      </c>
      <c r="S13" s="9">
        <v>45017</v>
      </c>
    </row>
    <row r="14" spans="1:21" x14ac:dyDescent="0.3">
      <c r="B14" s="6">
        <v>600</v>
      </c>
      <c r="C14" s="7" t="e">
        <f t="shared" si="1"/>
        <v>#VALUE!</v>
      </c>
      <c r="D14" s="7" t="e">
        <f t="shared" si="2"/>
        <v>#VALUE!</v>
      </c>
      <c r="E14" s="7">
        <f t="shared" si="3"/>
        <v>4.9679729999999998</v>
      </c>
      <c r="F14" s="7">
        <f t="shared" si="0"/>
        <v>4.9679729999999998</v>
      </c>
      <c r="Q14">
        <v>7618.1</v>
      </c>
      <c r="R14">
        <v>14669.9</v>
      </c>
      <c r="S14">
        <v>41.792000000000002</v>
      </c>
      <c r="T14" t="s">
        <v>24</v>
      </c>
      <c r="U14" t="s">
        <v>25</v>
      </c>
    </row>
    <row r="15" spans="1:21" x14ac:dyDescent="0.3">
      <c r="B15" s="6">
        <v>700</v>
      </c>
      <c r="C15" s="7" t="e">
        <f t="shared" si="1"/>
        <v>#VALUE!</v>
      </c>
      <c r="D15" s="7" t="e">
        <f t="shared" si="2"/>
        <v>#VALUE!</v>
      </c>
      <c r="E15" s="7">
        <f t="shared" si="3"/>
        <v>4.9679729999999998</v>
      </c>
      <c r="F15" s="7">
        <f t="shared" si="0"/>
        <v>4.9679729999999998</v>
      </c>
      <c r="Q15">
        <v>4.9679729999999998</v>
      </c>
      <c r="R15">
        <v>0</v>
      </c>
      <c r="S15">
        <v>0</v>
      </c>
      <c r="T15">
        <v>0</v>
      </c>
    </row>
    <row r="16" spans="1:21" x14ac:dyDescent="0.3">
      <c r="B16" s="6">
        <v>800</v>
      </c>
      <c r="C16" s="7" t="e">
        <f t="shared" si="1"/>
        <v>#VALUE!</v>
      </c>
      <c r="D16" s="7" t="e">
        <f t="shared" si="2"/>
        <v>#VALUE!</v>
      </c>
      <c r="E16" s="7">
        <f t="shared" si="3"/>
        <v>4.9679729999999998</v>
      </c>
      <c r="F16" s="7">
        <f t="shared" si="0"/>
        <v>4.9679729999999998</v>
      </c>
      <c r="Q16">
        <v>1800</v>
      </c>
    </row>
    <row r="17" spans="2:6" x14ac:dyDescent="0.3">
      <c r="B17" s="6">
        <v>900</v>
      </c>
      <c r="C17" s="7" t="e">
        <f t="shared" si="1"/>
        <v>#VALUE!</v>
      </c>
      <c r="D17" s="7" t="e">
        <f t="shared" si="2"/>
        <v>#VALUE!</v>
      </c>
      <c r="E17" s="7">
        <f t="shared" si="3"/>
        <v>4.9679729999999998</v>
      </c>
      <c r="F17" s="7">
        <f t="shared" si="0"/>
        <v>4.9679729999999998</v>
      </c>
    </row>
    <row r="18" spans="2:6" x14ac:dyDescent="0.3">
      <c r="B18" s="6">
        <v>1000</v>
      </c>
      <c r="C18" s="7" t="e">
        <f t="shared" si="1"/>
        <v>#VALUE!</v>
      </c>
      <c r="D18" s="7" t="e">
        <f t="shared" si="2"/>
        <v>#VALUE!</v>
      </c>
      <c r="E18" s="7">
        <f t="shared" si="3"/>
        <v>4.9679729999999998</v>
      </c>
      <c r="F18" s="7">
        <f t="shared" si="0"/>
        <v>4.9679729999999998</v>
      </c>
    </row>
    <row r="19" spans="2:6" x14ac:dyDescent="0.3">
      <c r="B19" s="6">
        <v>1100</v>
      </c>
      <c r="C19" s="7" t="e">
        <f t="shared" si="1"/>
        <v>#VALUE!</v>
      </c>
      <c r="D19" s="7" t="e">
        <f t="shared" si="2"/>
        <v>#VALUE!</v>
      </c>
      <c r="E19" s="7">
        <f t="shared" si="3"/>
        <v>4.9679729999999998</v>
      </c>
      <c r="F19" s="7">
        <f t="shared" si="0"/>
        <v>4.9679729999999998</v>
      </c>
    </row>
    <row r="20" spans="2:6" x14ac:dyDescent="0.3">
      <c r="B20" s="6">
        <v>1200</v>
      </c>
      <c r="C20" s="7" t="e">
        <f t="shared" si="1"/>
        <v>#VALUE!</v>
      </c>
      <c r="D20" s="7" t="e">
        <f t="shared" si="2"/>
        <v>#VALUE!</v>
      </c>
      <c r="E20" s="7">
        <f t="shared" si="3"/>
        <v>4.9679729999999998</v>
      </c>
      <c r="F20" s="7">
        <f t="shared" si="0"/>
        <v>4.9679729999999998</v>
      </c>
    </row>
    <row r="21" spans="2:6" x14ac:dyDescent="0.3">
      <c r="B21" s="6">
        <v>1300</v>
      </c>
      <c r="C21" s="7" t="e">
        <f t="shared" si="1"/>
        <v>#VALUE!</v>
      </c>
      <c r="D21" s="7" t="e">
        <f t="shared" si="2"/>
        <v>#VALUE!</v>
      </c>
      <c r="E21" s="7">
        <f t="shared" si="3"/>
        <v>4.9679729999999998</v>
      </c>
      <c r="F21" s="7">
        <f t="shared" si="0"/>
        <v>4.9679729999999998</v>
      </c>
    </row>
    <row r="22" spans="2:6" x14ac:dyDescent="0.3">
      <c r="B22" s="6">
        <v>1400</v>
      </c>
      <c r="C22" s="7" t="e">
        <f t="shared" si="1"/>
        <v>#VALUE!</v>
      </c>
      <c r="D22" s="7" t="e">
        <f t="shared" si="2"/>
        <v>#VALUE!</v>
      </c>
      <c r="E22" s="7">
        <f t="shared" si="3"/>
        <v>4.9679729999999998</v>
      </c>
      <c r="F22" s="7">
        <f t="shared" si="0"/>
        <v>4.9679729999999998</v>
      </c>
    </row>
    <row r="23" spans="2:6" x14ac:dyDescent="0.3">
      <c r="B23" s="6">
        <v>1500</v>
      </c>
      <c r="C23" s="7" t="e">
        <f t="shared" si="1"/>
        <v>#VALUE!</v>
      </c>
      <c r="D23" s="7" t="e">
        <f t="shared" si="2"/>
        <v>#VALUE!</v>
      </c>
      <c r="E23" s="7">
        <f t="shared" si="3"/>
        <v>4.9679729999999998</v>
      </c>
      <c r="F23" s="7">
        <f t="shared" si="0"/>
        <v>4.9679729999999998</v>
      </c>
    </row>
    <row r="24" spans="2:6" x14ac:dyDescent="0.3">
      <c r="B24" s="6">
        <v>1600</v>
      </c>
      <c r="C24" s="7" t="e">
        <f t="shared" si="1"/>
        <v>#VALUE!</v>
      </c>
      <c r="D24" s="7" t="e">
        <f t="shared" si="2"/>
        <v>#VALUE!</v>
      </c>
      <c r="E24" s="7">
        <f t="shared" si="3"/>
        <v>4.9679729999999998</v>
      </c>
      <c r="F24" s="7">
        <f t="shared" si="0"/>
        <v>4.9679729999999998</v>
      </c>
    </row>
    <row r="25" spans="2:6" x14ac:dyDescent="0.3">
      <c r="B25" s="6">
        <v>1700</v>
      </c>
      <c r="C25" s="7" t="e">
        <f t="shared" si="1"/>
        <v>#VALUE!</v>
      </c>
      <c r="D25" s="7" t="e">
        <f t="shared" si="2"/>
        <v>#VALUE!</v>
      </c>
      <c r="E25" s="7">
        <f t="shared" si="3"/>
        <v>4.9679729999999998</v>
      </c>
      <c r="F25" s="7">
        <f t="shared" si="0"/>
        <v>4.9679729999999998</v>
      </c>
    </row>
    <row r="26" spans="2:6" x14ac:dyDescent="0.3">
      <c r="B26" s="6">
        <v>1800</v>
      </c>
      <c r="C26" s="7" t="e">
        <f t="shared" si="1"/>
        <v>#VALUE!</v>
      </c>
      <c r="D26" s="7" t="e">
        <f t="shared" si="2"/>
        <v>#VALUE!</v>
      </c>
      <c r="E26" s="7">
        <f t="shared" si="3"/>
        <v>4.9679729999999998</v>
      </c>
      <c r="F26" s="7">
        <f t="shared" si="0"/>
        <v>4.9679729999999998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HCl</vt:lpstr>
      <vt:lpstr>HF</vt:lpstr>
      <vt:lpstr>N2</vt:lpstr>
      <vt:lpstr>NO2</vt:lpstr>
      <vt:lpstr>NaCl</vt:lpstr>
      <vt:lpstr>PbCl2</vt:lpstr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Lerner</dc:creator>
  <cp:lastModifiedBy>Allan Lerner</cp:lastModifiedBy>
  <dcterms:created xsi:type="dcterms:W3CDTF">2023-03-05T07:07:19Z</dcterms:created>
  <dcterms:modified xsi:type="dcterms:W3CDTF">2023-04-07T17:57:44Z</dcterms:modified>
</cp:coreProperties>
</file>