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lan\OneDrive - University Of Oregon\Desktop\"/>
    </mc:Choice>
  </mc:AlternateContent>
  <xr:revisionPtr revIDLastSave="0" documentId="13_ncr:1_{0FC7022B-0B63-4CE6-B96E-243825F7D052}" xr6:coauthVersionLast="47" xr6:coauthVersionMax="47" xr10:uidLastSave="{00000000-0000-0000-0000-000000000000}"/>
  <bookViews>
    <workbookView xWindow="-108" yWindow="-108" windowWidth="23256" windowHeight="12576" xr2:uid="{A1D824C1-AADD-4F7E-8E08-80D93B7519AB}"/>
  </bookViews>
  <sheets>
    <sheet name="KKH91 clean 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4" i="1" l="1"/>
  <c r="Q114" i="1"/>
  <c r="M114" i="1"/>
  <c r="L114" i="1"/>
  <c r="K114" i="1"/>
  <c r="R113" i="1"/>
  <c r="Q113" i="1"/>
  <c r="M113" i="1"/>
  <c r="L113" i="1"/>
  <c r="K113" i="1"/>
  <c r="R112" i="1"/>
  <c r="Q112" i="1"/>
  <c r="M112" i="1"/>
  <c r="L112" i="1"/>
  <c r="K112" i="1"/>
  <c r="R111" i="1"/>
  <c r="Q111" i="1"/>
  <c r="M111" i="1"/>
  <c r="L111" i="1"/>
  <c r="K111" i="1"/>
  <c r="R110" i="1"/>
  <c r="Q110" i="1"/>
  <c r="M110" i="1"/>
  <c r="L110" i="1"/>
  <c r="K110" i="1"/>
  <c r="R109" i="1"/>
  <c r="Q109" i="1"/>
  <c r="M109" i="1"/>
  <c r="L109" i="1"/>
  <c r="K109" i="1"/>
  <c r="R108" i="1"/>
  <c r="Q108" i="1"/>
  <c r="M108" i="1"/>
  <c r="L108" i="1"/>
  <c r="K108" i="1"/>
  <c r="R107" i="1"/>
  <c r="Q107" i="1"/>
  <c r="M107" i="1"/>
  <c r="L107" i="1"/>
  <c r="K107" i="1"/>
  <c r="R106" i="1"/>
  <c r="Q106" i="1"/>
  <c r="M106" i="1"/>
  <c r="L106" i="1"/>
  <c r="K106" i="1"/>
  <c r="R105" i="1"/>
  <c r="Q105" i="1"/>
  <c r="M105" i="1"/>
  <c r="L105" i="1"/>
  <c r="K105" i="1"/>
  <c r="R104" i="1"/>
  <c r="Q104" i="1"/>
  <c r="M104" i="1"/>
  <c r="L104" i="1"/>
  <c r="K104" i="1"/>
  <c r="R103" i="1"/>
  <c r="Q103" i="1"/>
  <c r="M103" i="1"/>
  <c r="L103" i="1"/>
  <c r="K103" i="1"/>
  <c r="R102" i="1"/>
  <c r="Q102" i="1"/>
  <c r="M102" i="1"/>
  <c r="L102" i="1"/>
  <c r="K102" i="1"/>
  <c r="R101" i="1"/>
  <c r="Q101" i="1"/>
  <c r="M101" i="1"/>
  <c r="L101" i="1"/>
  <c r="K101" i="1"/>
  <c r="R100" i="1"/>
  <c r="Q100" i="1"/>
  <c r="M100" i="1"/>
  <c r="L100" i="1"/>
  <c r="K100" i="1"/>
  <c r="R99" i="1"/>
  <c r="Q99" i="1"/>
  <c r="M99" i="1"/>
  <c r="L99" i="1"/>
  <c r="K99" i="1"/>
  <c r="R98" i="1"/>
  <c r="Q98" i="1"/>
  <c r="M98" i="1"/>
  <c r="L98" i="1"/>
  <c r="K98" i="1"/>
  <c r="R97" i="1"/>
  <c r="Q97" i="1"/>
  <c r="M97" i="1"/>
  <c r="L97" i="1"/>
  <c r="K97" i="1"/>
  <c r="R96" i="1"/>
  <c r="Q96" i="1"/>
  <c r="M96" i="1"/>
  <c r="L96" i="1"/>
  <c r="K96" i="1"/>
  <c r="O94" i="1"/>
  <c r="M94" i="1"/>
  <c r="L94" i="1"/>
  <c r="K94" i="1"/>
  <c r="R86" i="1"/>
  <c r="Q86" i="1"/>
  <c r="M86" i="1"/>
  <c r="L86" i="1"/>
  <c r="K86" i="1"/>
  <c r="R85" i="1"/>
  <c r="Q85" i="1"/>
  <c r="M85" i="1"/>
  <c r="L85" i="1"/>
  <c r="K85" i="1"/>
  <c r="R84" i="1"/>
  <c r="Q84" i="1"/>
  <c r="M84" i="1"/>
  <c r="L84" i="1"/>
  <c r="K84" i="1"/>
  <c r="R83" i="1"/>
  <c r="Q83" i="1"/>
  <c r="M83" i="1"/>
  <c r="L83" i="1"/>
  <c r="K83" i="1"/>
  <c r="R82" i="1"/>
  <c r="Q82" i="1"/>
  <c r="M82" i="1"/>
  <c r="L82" i="1"/>
  <c r="K82" i="1"/>
  <c r="R81" i="1"/>
  <c r="Q81" i="1"/>
  <c r="M81" i="1"/>
  <c r="L81" i="1"/>
  <c r="K81" i="1"/>
  <c r="R80" i="1"/>
  <c r="Q80" i="1"/>
  <c r="M80" i="1"/>
  <c r="L80" i="1"/>
  <c r="K80" i="1"/>
  <c r="R79" i="1"/>
  <c r="Q79" i="1"/>
  <c r="M79" i="1"/>
  <c r="L79" i="1"/>
  <c r="K79" i="1"/>
  <c r="R78" i="1"/>
  <c r="Q78" i="1"/>
  <c r="M78" i="1"/>
  <c r="L78" i="1"/>
  <c r="K78" i="1"/>
  <c r="R77" i="1"/>
  <c r="Q77" i="1"/>
  <c r="M77" i="1"/>
  <c r="L77" i="1"/>
  <c r="K77" i="1"/>
  <c r="R76" i="1"/>
  <c r="Q76" i="1"/>
  <c r="M76" i="1"/>
  <c r="L76" i="1"/>
  <c r="K76" i="1"/>
  <c r="R75" i="1"/>
  <c r="Q75" i="1"/>
  <c r="M75" i="1"/>
  <c r="L75" i="1"/>
  <c r="K75" i="1"/>
  <c r="R74" i="1"/>
  <c r="Q74" i="1"/>
  <c r="M74" i="1"/>
  <c r="L74" i="1"/>
  <c r="K74" i="1"/>
  <c r="R73" i="1"/>
  <c r="Q73" i="1"/>
  <c r="M73" i="1"/>
  <c r="L73" i="1"/>
  <c r="K73" i="1"/>
  <c r="R72" i="1"/>
  <c r="Q72" i="1"/>
  <c r="M72" i="1"/>
  <c r="L72" i="1"/>
  <c r="K72" i="1"/>
  <c r="R71" i="1"/>
  <c r="Q71" i="1"/>
  <c r="M71" i="1"/>
  <c r="L71" i="1"/>
  <c r="K71" i="1"/>
  <c r="R70" i="1"/>
  <c r="Q70" i="1"/>
  <c r="M70" i="1"/>
  <c r="L70" i="1"/>
  <c r="K70" i="1"/>
  <c r="R69" i="1"/>
  <c r="Q69" i="1"/>
  <c r="M69" i="1"/>
  <c r="L69" i="1"/>
  <c r="K69" i="1"/>
  <c r="R68" i="1"/>
  <c r="Q68" i="1"/>
  <c r="M68" i="1"/>
  <c r="L68" i="1"/>
  <c r="K68" i="1"/>
  <c r="O66" i="1"/>
  <c r="M66" i="1"/>
  <c r="L66" i="1"/>
  <c r="K66" i="1"/>
  <c r="R58" i="1"/>
  <c r="Q58" i="1"/>
  <c r="M58" i="1"/>
  <c r="L58" i="1"/>
  <c r="K58" i="1"/>
  <c r="R57" i="1"/>
  <c r="Q57" i="1"/>
  <c r="M57" i="1"/>
  <c r="L57" i="1"/>
  <c r="K57" i="1"/>
  <c r="R56" i="1"/>
  <c r="Q56" i="1"/>
  <c r="M56" i="1"/>
  <c r="L56" i="1"/>
  <c r="K56" i="1"/>
  <c r="R55" i="1"/>
  <c r="Q55" i="1"/>
  <c r="M55" i="1"/>
  <c r="L55" i="1"/>
  <c r="K55" i="1"/>
  <c r="R54" i="1"/>
  <c r="Q54" i="1"/>
  <c r="M54" i="1"/>
  <c r="L54" i="1"/>
  <c r="K54" i="1"/>
  <c r="R53" i="1"/>
  <c r="Q53" i="1"/>
  <c r="M53" i="1"/>
  <c r="L53" i="1"/>
  <c r="K53" i="1"/>
  <c r="R52" i="1"/>
  <c r="Q52" i="1"/>
  <c r="M52" i="1"/>
  <c r="L52" i="1"/>
  <c r="K52" i="1"/>
  <c r="R51" i="1"/>
  <c r="Q51" i="1"/>
  <c r="M51" i="1"/>
  <c r="L51" i="1"/>
  <c r="K51" i="1"/>
  <c r="R50" i="1"/>
  <c r="Q50" i="1"/>
  <c r="M50" i="1"/>
  <c r="L50" i="1"/>
  <c r="K50" i="1"/>
  <c r="R49" i="1"/>
  <c r="Q49" i="1"/>
  <c r="M49" i="1"/>
  <c r="L49" i="1"/>
  <c r="K49" i="1"/>
  <c r="R48" i="1"/>
  <c r="Q48" i="1"/>
  <c r="M48" i="1"/>
  <c r="L48" i="1"/>
  <c r="K48" i="1"/>
  <c r="R47" i="1"/>
  <c r="Q47" i="1"/>
  <c r="M47" i="1"/>
  <c r="L47" i="1"/>
  <c r="K47" i="1"/>
  <c r="R46" i="1"/>
  <c r="Q46" i="1"/>
  <c r="M46" i="1"/>
  <c r="L46" i="1"/>
  <c r="K46" i="1"/>
  <c r="R45" i="1"/>
  <c r="Q45" i="1"/>
  <c r="M45" i="1"/>
  <c r="L45" i="1"/>
  <c r="K45" i="1"/>
  <c r="R44" i="1"/>
  <c r="Q44" i="1"/>
  <c r="M44" i="1"/>
  <c r="L44" i="1"/>
  <c r="K44" i="1"/>
  <c r="R43" i="1"/>
  <c r="Q43" i="1"/>
  <c r="M43" i="1"/>
  <c r="L43" i="1"/>
  <c r="K43" i="1"/>
  <c r="R42" i="1"/>
  <c r="Q42" i="1"/>
  <c r="M42" i="1"/>
  <c r="L42" i="1"/>
  <c r="K42" i="1"/>
  <c r="R41" i="1"/>
  <c r="Q41" i="1"/>
  <c r="M41" i="1"/>
  <c r="L41" i="1"/>
  <c r="K41" i="1"/>
  <c r="R40" i="1"/>
  <c r="Q40" i="1"/>
  <c r="M40" i="1"/>
  <c r="L40" i="1"/>
  <c r="K40" i="1"/>
  <c r="O38" i="1"/>
  <c r="M38" i="1"/>
  <c r="L38" i="1"/>
  <c r="K38" i="1"/>
  <c r="R30" i="1"/>
  <c r="Q30" i="1"/>
  <c r="M30" i="1"/>
  <c r="L30" i="1"/>
  <c r="K30" i="1"/>
  <c r="R29" i="1"/>
  <c r="Q29" i="1"/>
  <c r="M29" i="1"/>
  <c r="L29" i="1"/>
  <c r="K29" i="1"/>
  <c r="R28" i="1"/>
  <c r="Q28" i="1"/>
  <c r="M28" i="1"/>
  <c r="L28" i="1"/>
  <c r="K28" i="1"/>
  <c r="R27" i="1"/>
  <c r="Q27" i="1"/>
  <c r="M27" i="1"/>
  <c r="L27" i="1"/>
  <c r="K27" i="1"/>
  <c r="R26" i="1"/>
  <c r="Q26" i="1"/>
  <c r="M26" i="1"/>
  <c r="L26" i="1"/>
  <c r="K26" i="1"/>
  <c r="R25" i="1"/>
  <c r="Q25" i="1"/>
  <c r="M25" i="1"/>
  <c r="L25" i="1"/>
  <c r="K25" i="1"/>
  <c r="R24" i="1"/>
  <c r="Q24" i="1"/>
  <c r="M24" i="1"/>
  <c r="L24" i="1"/>
  <c r="K24" i="1"/>
  <c r="R23" i="1"/>
  <c r="Q23" i="1"/>
  <c r="M23" i="1"/>
  <c r="L23" i="1"/>
  <c r="K23" i="1"/>
  <c r="R22" i="1"/>
  <c r="Q22" i="1"/>
  <c r="M22" i="1"/>
  <c r="L22" i="1"/>
  <c r="K22" i="1"/>
  <c r="R21" i="1"/>
  <c r="Q21" i="1"/>
  <c r="M21" i="1"/>
  <c r="L21" i="1"/>
  <c r="K21" i="1"/>
  <c r="R20" i="1"/>
  <c r="Q20" i="1"/>
  <c r="M20" i="1"/>
  <c r="L20" i="1"/>
  <c r="K20" i="1"/>
  <c r="R19" i="1"/>
  <c r="Q19" i="1"/>
  <c r="M19" i="1"/>
  <c r="L19" i="1"/>
  <c r="K19" i="1"/>
  <c r="R18" i="1"/>
  <c r="Q18" i="1"/>
  <c r="M18" i="1"/>
  <c r="L18" i="1"/>
  <c r="K18" i="1"/>
  <c r="R17" i="1"/>
  <c r="Q17" i="1"/>
  <c r="M17" i="1"/>
  <c r="L17" i="1"/>
  <c r="K17" i="1"/>
  <c r="R16" i="1"/>
  <c r="Q16" i="1"/>
  <c r="M16" i="1"/>
  <c r="L16" i="1"/>
  <c r="K16" i="1"/>
  <c r="R15" i="1"/>
  <c r="Q15" i="1"/>
  <c r="M15" i="1"/>
  <c r="L15" i="1"/>
  <c r="K15" i="1"/>
  <c r="R14" i="1"/>
  <c r="Q14" i="1"/>
  <c r="M14" i="1"/>
  <c r="L14" i="1"/>
  <c r="K14" i="1"/>
  <c r="R13" i="1"/>
  <c r="Q13" i="1"/>
  <c r="M13" i="1"/>
  <c r="L13" i="1"/>
  <c r="K13" i="1"/>
  <c r="R12" i="1"/>
  <c r="Q12" i="1"/>
  <c r="M12" i="1"/>
  <c r="L12" i="1"/>
  <c r="K12" i="1"/>
  <c r="O10" i="1"/>
  <c r="M10" i="1"/>
  <c r="L10" i="1"/>
  <c r="K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Allan Lerner</author>
  </authors>
  <commentList>
    <comment ref="C10" authorId="0" shapeId="0" xr:uid="{18B0C051-E33E-402B-9768-F7E9E39E728D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10" authorId="0" shapeId="0" xr:uid="{B1D538D0-3CD9-4DE2-82BA-80F4C3F1AE8E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C38" authorId="0" shapeId="0" xr:uid="{534C5C94-2219-4AC4-8129-C918F3CED409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38" authorId="0" shapeId="0" xr:uid="{F1819B76-1140-4AC9-B59E-DB146150DE8B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C66" authorId="0" shapeId="0" xr:uid="{A56FDD92-C4C6-41EE-875F-C2A9E3CEE5A7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66" authorId="0" shapeId="0" xr:uid="{6080CE09-2D88-4582-8A26-CD30A24BC542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C94" authorId="0" shapeId="0" xr:uid="{10E14527-84EB-4130-919D-711C93BB09CD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  <comment ref="E94" authorId="0" shapeId="0" xr:uid="{AE3FCF48-E2D6-45C2-B8D1-84735E757942}">
      <text>
        <r>
          <rPr>
            <b/>
            <sz val="9"/>
            <color indexed="81"/>
            <rFont val="Tahoma"/>
            <family val="2"/>
          </rPr>
          <t>Allan Lerner:</t>
        </r>
        <r>
          <rPr>
            <sz val="9"/>
            <color indexed="81"/>
            <rFont val="Tahoma"/>
            <family val="2"/>
          </rPr>
          <t xml:space="preserve">
J/mol here rather than J/(mol*K)</t>
        </r>
      </text>
    </comment>
  </commentList>
</comments>
</file>

<file path=xl/sharedStrings.xml><?xml version="1.0" encoding="utf-8"?>
<sst xmlns="http://schemas.openxmlformats.org/spreadsheetml/2006/main" count="340" uniqueCount="39">
  <si>
    <t>Formatted for saving in JANAF v3 style, to then run processing script on</t>
  </si>
  <si>
    <t>(original GASWORKS would have used first edition: BA73: Barin, I., and Knacke, O., 1973, Thermochemical properties of inorganic substances: Berlin,  Springer-Verlag, 921 p.)</t>
  </si>
  <si>
    <t>Note that columns are not exactly the same as in Janaf and BoM publications (Joules; H0; u0; BT instead of logK (though logK can be derived))</t>
  </si>
  <si>
    <t>AgCl(g)</t>
  </si>
  <si>
    <t>Ag1Cl1</t>
  </si>
  <si>
    <t>&lt; add stoichiometry</t>
  </si>
  <si>
    <t>Silver Chloride (gas)</t>
  </si>
  <si>
    <t>Note change in unit from cal to joules (to match Janaf table conventions and maintain same coding)</t>
  </si>
  <si>
    <t>-</t>
  </si>
  <si>
    <t xml:space="preserve">Currently, most columns are left blank because conversion to Janaf-style tables has not been fully worked out. Only T, Cp, and S contain data </t>
  </si>
  <si>
    <t>J/mol*K</t>
  </si>
  <si>
    <t>J/mol</t>
  </si>
  <si>
    <t>Knacke et al 1991 (KKH91)</t>
  </si>
  <si>
    <t>T,K</t>
  </si>
  <si>
    <t>c0</t>
  </si>
  <si>
    <t>h0</t>
  </si>
  <si>
    <t>s0</t>
  </si>
  <si>
    <t>u0</t>
  </si>
  <si>
    <t>B0</t>
  </si>
  <si>
    <t>T(K)</t>
  </si>
  <si>
    <t>Cp (J/mol*K)</t>
  </si>
  <si>
    <t>S (J/mol*K)</t>
  </si>
  <si>
    <t>-[G-H(Tr)]/T (J/mol*K)</t>
  </si>
  <si>
    <t>H-H(Tr) (kJ/mol*K)</t>
  </si>
  <si>
    <t>delta-f H (kJ/mol*K)</t>
  </si>
  <si>
    <t>delta-f G (kJ/mol*K)</t>
  </si>
  <si>
    <t>log Kf</t>
  </si>
  <si>
    <t>copy/paste verified, OK</t>
  </si>
  <si>
    <t>no data</t>
  </si>
  <si>
    <t>MnCl2(g)</t>
  </si>
  <si>
    <t>Mn1Cl2</t>
  </si>
  <si>
    <t>Manganese Dichloride (gas)</t>
  </si>
  <si>
    <t>SbCl3(g)</t>
  </si>
  <si>
    <t>Sb1Cl3</t>
  </si>
  <si>
    <t>Antimony Trichloride (gas)</t>
  </si>
  <si>
    <t>ZnCl2(g)</t>
  </si>
  <si>
    <t>Zn1Cl2</t>
  </si>
  <si>
    <t>Zinc Dichloride (monomeric gas)</t>
  </si>
  <si>
    <t>KKH91: Knacke, O., Kubaschewski, O., Hesselmann, K. (Eds), 1991, Thermochemical properties of inorganic substances, 2nd edition: Berlin, Springer-Verlag, 2412 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</si>
</sst>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-Roman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2" fillId="0" borderId="0" xfId="0" applyFont="1"/>
    <xf numFmtId="0" fontId="3" fillId="0" borderId="0" xfId="1"/>
    <xf numFmtId="1" fontId="3" fillId="0" borderId="0" xfId="1" applyNumberFormat="1"/>
    <xf numFmtId="0" fontId="2" fillId="2" borderId="0" xfId="0" applyFont="1" applyFill="1"/>
    <xf numFmtId="0" fontId="0" fillId="2" borderId="0" xfId="0" applyFill="1"/>
    <xf numFmtId="0" fontId="4" fillId="0" borderId="0" xfId="0" applyFont="1"/>
    <xf numFmtId="1" fontId="0" fillId="0" borderId="0" xfId="0" applyNumberFormat="1"/>
    <xf numFmtId="0" fontId="0" fillId="0" borderId="0" xfId="0" applyAlignment="1">
      <alignment horizontal="left"/>
    </xf>
    <xf numFmtId="0" fontId="5" fillId="3" borderId="0" xfId="0" applyFont="1" applyFill="1"/>
    <xf numFmtId="1" fontId="1" fillId="3" borderId="0" xfId="0" applyNumberFormat="1" applyFont="1" applyFill="1"/>
    <xf numFmtId="0" fontId="1" fillId="2" borderId="0" xfId="0" applyFont="1" applyFill="1"/>
    <xf numFmtId="0" fontId="0" fillId="0" borderId="0" xfId="0" quotePrefix="1" applyAlignment="1">
      <alignment horizontal="left"/>
    </xf>
    <xf numFmtId="0" fontId="0" fillId="0" borderId="0" xfId="0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1" fontId="6" fillId="0" borderId="2" xfId="0" applyNumberFormat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0" fontId="0" fillId="2" borderId="4" xfId="0" quotePrefix="1" applyFill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2" borderId="0" xfId="0" applyNumberFormat="1" applyFont="1" applyFill="1" applyAlignment="1">
      <alignment horizontal="center"/>
    </xf>
  </cellXfs>
  <cellStyles count="2">
    <cellStyle name="Normal" xfId="0" builtinId="0"/>
    <cellStyle name="Normal 2" xfId="1" xr:uid="{FA82BB45-1418-4B32-85B3-424B88E655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487680</xdr:colOff>
      <xdr:row>10</xdr:row>
      <xdr:rowOff>24384</xdr:rowOff>
    </xdr:from>
    <xdr:to>
      <xdr:col>26</xdr:col>
      <xdr:colOff>132196</xdr:colOff>
      <xdr:row>26</xdr:row>
      <xdr:rowOff>147192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F7C53D-33FA-4F4D-93C6-27588BDDB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0" y="1853184"/>
          <a:ext cx="4521316" cy="30488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047C-E7BC-4E55-B5EC-D04816FE03F5}">
  <dimension ref="A1:R114"/>
  <sheetViews>
    <sheetView tabSelected="1" zoomScaleNormal="100" workbookViewId="0">
      <selection activeCell="A2" sqref="A2"/>
    </sheetView>
  </sheetViews>
  <sheetFormatPr defaultRowHeight="14.4"/>
  <cols>
    <col min="5" max="5" width="12.6640625" style="7" customWidth="1"/>
    <col min="11" max="13" width="8.88671875" style="5"/>
    <col min="14" max="14" width="22.44140625" style="5" bestFit="1" customWidth="1"/>
    <col min="15" max="18" width="8.88671875" style="5"/>
  </cols>
  <sheetData>
    <row r="1" spans="1:18">
      <c r="A1" s="1" t="s">
        <v>38</v>
      </c>
      <c r="B1" s="2"/>
      <c r="C1" s="2"/>
      <c r="D1" s="2"/>
      <c r="E1" s="3"/>
      <c r="K1" s="4" t="s">
        <v>0</v>
      </c>
    </row>
    <row r="2" spans="1:18">
      <c r="A2" t="s">
        <v>1</v>
      </c>
      <c r="B2" s="2"/>
      <c r="C2" s="2"/>
      <c r="D2" s="2"/>
      <c r="E2" s="3"/>
    </row>
    <row r="3" spans="1:18">
      <c r="B3" s="2"/>
      <c r="C3" s="2"/>
      <c r="D3" s="2"/>
      <c r="E3" s="3"/>
    </row>
    <row r="4" spans="1:18">
      <c r="A4" s="6" t="s">
        <v>2</v>
      </c>
    </row>
    <row r="6" spans="1:18">
      <c r="A6" s="8" t="s">
        <v>3</v>
      </c>
      <c r="D6" s="9" t="s">
        <v>4</v>
      </c>
      <c r="E6" s="10" t="s">
        <v>5</v>
      </c>
      <c r="K6" s="11"/>
    </row>
    <row r="7" spans="1:18">
      <c r="A7" s="8" t="s">
        <v>6</v>
      </c>
      <c r="K7" s="11" t="s">
        <v>7</v>
      </c>
    </row>
    <row r="8" spans="1:18">
      <c r="A8" s="12" t="s">
        <v>8</v>
      </c>
      <c r="K8" s="11" t="s">
        <v>9</v>
      </c>
    </row>
    <row r="9" spans="1:18">
      <c r="C9" s="13"/>
    </row>
    <row r="10" spans="1:18">
      <c r="A10" s="13"/>
      <c r="B10" s="14" t="s">
        <v>10</v>
      </c>
      <c r="C10" s="15" t="s">
        <v>11</v>
      </c>
      <c r="D10" s="16" t="s">
        <v>10</v>
      </c>
      <c r="E10" s="17" t="s">
        <v>11</v>
      </c>
      <c r="F10" s="15"/>
      <c r="G10" s="16"/>
      <c r="H10" s="13"/>
      <c r="K10" s="5" t="str">
        <f>A7</f>
        <v>Silver Chloride (gas)</v>
      </c>
      <c r="L10" s="5" t="str">
        <f>A6</f>
        <v>AgCl(g)</v>
      </c>
      <c r="M10" s="5" t="str">
        <f>CONCATENATE(D6,"(g)")</f>
        <v>Ag1Cl1(g)</v>
      </c>
      <c r="N10" s="5" t="s">
        <v>12</v>
      </c>
      <c r="O10" s="5" t="str">
        <f>A8</f>
        <v>-</v>
      </c>
    </row>
    <row r="11" spans="1:18">
      <c r="A11" s="18" t="s">
        <v>13</v>
      </c>
      <c r="B11" s="19" t="s">
        <v>14</v>
      </c>
      <c r="C11" s="18" t="s">
        <v>15</v>
      </c>
      <c r="D11" s="20" t="s">
        <v>16</v>
      </c>
      <c r="E11" s="21" t="s">
        <v>17</v>
      </c>
      <c r="F11" s="22" t="s">
        <v>18</v>
      </c>
      <c r="G11" s="23"/>
      <c r="H11" s="24"/>
      <c r="K11" s="25" t="s">
        <v>19</v>
      </c>
      <c r="L11" s="25" t="s">
        <v>20</v>
      </c>
      <c r="M11" s="25" t="s">
        <v>21</v>
      </c>
      <c r="N11" s="26" t="s">
        <v>22</v>
      </c>
      <c r="O11" s="25" t="s">
        <v>23</v>
      </c>
      <c r="P11" s="25" t="s">
        <v>24</v>
      </c>
      <c r="Q11" s="25" t="s">
        <v>25</v>
      </c>
      <c r="R11" s="25" t="s">
        <v>26</v>
      </c>
    </row>
    <row r="12" spans="1:18">
      <c r="A12" s="13">
        <v>298</v>
      </c>
      <c r="B12" s="13">
        <v>35.799999999999997</v>
      </c>
      <c r="C12" s="13">
        <v>88989</v>
      </c>
      <c r="D12" s="13">
        <v>246.06100000000001</v>
      </c>
      <c r="E12" s="27">
        <v>15626</v>
      </c>
      <c r="F12" s="28">
        <v>-2.738</v>
      </c>
      <c r="G12" s="13"/>
      <c r="H12" t="s">
        <v>27</v>
      </c>
      <c r="K12" s="29">
        <f>A12</f>
        <v>298</v>
      </c>
      <c r="L12" s="30">
        <f>B12</f>
        <v>35.799999999999997</v>
      </c>
      <c r="M12" s="30">
        <f>D12</f>
        <v>246.06100000000001</v>
      </c>
      <c r="N12" s="31" t="s">
        <v>28</v>
      </c>
      <c r="O12" s="31" t="s">
        <v>28</v>
      </c>
      <c r="P12" s="31" t="s">
        <v>28</v>
      </c>
      <c r="Q12" s="31" t="str">
        <f t="shared" ref="Q12:R27" si="0">IF(ISNUMBER(G12),G12*4.184,"no data")</f>
        <v>no data</v>
      </c>
      <c r="R12" s="31" t="str">
        <f t="shared" si="0"/>
        <v>no data</v>
      </c>
    </row>
    <row r="13" spans="1:18">
      <c r="A13" s="13">
        <v>300</v>
      </c>
      <c r="B13" s="13">
        <v>35.82</v>
      </c>
      <c r="C13" s="13">
        <v>89055</v>
      </c>
      <c r="D13" s="13">
        <v>246.28299999999999</v>
      </c>
      <c r="E13" s="27">
        <v>15170</v>
      </c>
      <c r="F13" s="13">
        <v>-2.641</v>
      </c>
      <c r="G13" s="13"/>
      <c r="H13" s="13"/>
      <c r="K13" s="29">
        <f t="shared" ref="K13:L30" si="1">A13</f>
        <v>300</v>
      </c>
      <c r="L13" s="30">
        <f t="shared" si="1"/>
        <v>35.82</v>
      </c>
      <c r="M13" s="30">
        <f t="shared" ref="M13:M30" si="2">D13</f>
        <v>246.28299999999999</v>
      </c>
      <c r="N13" s="31" t="s">
        <v>28</v>
      </c>
      <c r="O13" s="31" t="s">
        <v>28</v>
      </c>
      <c r="P13" s="31" t="s">
        <v>28</v>
      </c>
      <c r="Q13" s="31" t="str">
        <f t="shared" si="0"/>
        <v>no data</v>
      </c>
      <c r="R13" s="31" t="str">
        <f t="shared" si="0"/>
        <v>no data</v>
      </c>
    </row>
    <row r="14" spans="1:18">
      <c r="A14" s="13">
        <v>400</v>
      </c>
      <c r="B14" s="13">
        <v>36.520000000000003</v>
      </c>
      <c r="C14" s="13">
        <v>92677</v>
      </c>
      <c r="D14" s="13">
        <v>256.69799999999998</v>
      </c>
      <c r="E14" s="27">
        <v>-10001</v>
      </c>
      <c r="F14" s="13">
        <v>1.306</v>
      </c>
      <c r="G14" s="13"/>
      <c r="H14" s="13"/>
      <c r="K14" s="29">
        <f t="shared" si="1"/>
        <v>400</v>
      </c>
      <c r="L14" s="30">
        <f t="shared" si="1"/>
        <v>36.520000000000003</v>
      </c>
      <c r="M14" s="30">
        <f t="shared" si="2"/>
        <v>256.69799999999998</v>
      </c>
      <c r="N14" s="31" t="s">
        <v>28</v>
      </c>
      <c r="O14" s="31" t="s">
        <v>28</v>
      </c>
      <c r="P14" s="31" t="s">
        <v>28</v>
      </c>
      <c r="Q14" s="31" t="str">
        <f t="shared" si="0"/>
        <v>no data</v>
      </c>
      <c r="R14" s="31" t="str">
        <f t="shared" si="0"/>
        <v>no data</v>
      </c>
    </row>
    <row r="15" spans="1:18">
      <c r="A15" s="13">
        <v>500</v>
      </c>
      <c r="B15" s="13">
        <v>36.840000000000003</v>
      </c>
      <c r="C15" s="13">
        <v>96347</v>
      </c>
      <c r="D15" s="13">
        <v>264.88400000000001</v>
      </c>
      <c r="E15" s="27">
        <v>-36095</v>
      </c>
      <c r="F15" s="13">
        <v>3.7709999999999999</v>
      </c>
      <c r="G15" s="13"/>
      <c r="H15" s="13"/>
      <c r="K15" s="29">
        <f t="shared" si="1"/>
        <v>500</v>
      </c>
      <c r="L15" s="30">
        <f t="shared" si="1"/>
        <v>36.840000000000003</v>
      </c>
      <c r="M15" s="30">
        <f t="shared" si="2"/>
        <v>264.88400000000001</v>
      </c>
      <c r="N15" s="31" t="s">
        <v>28</v>
      </c>
      <c r="O15" s="31" t="s">
        <v>28</v>
      </c>
      <c r="P15" s="31" t="s">
        <v>28</v>
      </c>
      <c r="Q15" s="31" t="str">
        <f t="shared" si="0"/>
        <v>no data</v>
      </c>
      <c r="R15" s="31" t="str">
        <f t="shared" si="0"/>
        <v>no data</v>
      </c>
    </row>
    <row r="16" spans="1:18">
      <c r="A16" s="13">
        <v>600</v>
      </c>
      <c r="B16" s="13">
        <v>37.01</v>
      </c>
      <c r="C16" s="13">
        <v>100040</v>
      </c>
      <c r="D16" s="13">
        <v>271.61700000000002</v>
      </c>
      <c r="E16" s="27">
        <v>-62930</v>
      </c>
      <c r="F16" s="13">
        <v>5.4779999999999998</v>
      </c>
      <c r="G16" s="13"/>
      <c r="H16" s="13"/>
      <c r="K16" s="29">
        <f t="shared" si="1"/>
        <v>600</v>
      </c>
      <c r="L16" s="30">
        <f t="shared" si="1"/>
        <v>37.01</v>
      </c>
      <c r="M16" s="30">
        <f t="shared" si="2"/>
        <v>271.61700000000002</v>
      </c>
      <c r="N16" s="31" t="s">
        <v>28</v>
      </c>
      <c r="O16" s="31" t="s">
        <v>28</v>
      </c>
      <c r="P16" s="31" t="s">
        <v>28</v>
      </c>
      <c r="Q16" s="31" t="str">
        <f t="shared" si="0"/>
        <v>no data</v>
      </c>
      <c r="R16" s="31" t="str">
        <f t="shared" si="0"/>
        <v>no data</v>
      </c>
    </row>
    <row r="17" spans="1:18">
      <c r="A17" s="13">
        <v>700</v>
      </c>
      <c r="B17" s="13">
        <v>37.11</v>
      </c>
      <c r="C17" s="13">
        <v>103746</v>
      </c>
      <c r="D17" s="13">
        <v>277.33100000000002</v>
      </c>
      <c r="E17" s="27">
        <v>-90384</v>
      </c>
      <c r="F17" s="13">
        <v>6.7439999999999998</v>
      </c>
      <c r="G17" s="13"/>
      <c r="H17" s="13"/>
      <c r="K17" s="29">
        <f t="shared" si="1"/>
        <v>700</v>
      </c>
      <c r="L17" s="30">
        <f t="shared" si="1"/>
        <v>37.11</v>
      </c>
      <c r="M17" s="30">
        <f t="shared" si="2"/>
        <v>277.33100000000002</v>
      </c>
      <c r="N17" s="31" t="s">
        <v>28</v>
      </c>
      <c r="O17" s="31" t="s">
        <v>28</v>
      </c>
      <c r="P17" s="31" t="s">
        <v>28</v>
      </c>
      <c r="Q17" s="31" t="str">
        <f t="shared" si="0"/>
        <v>no data</v>
      </c>
      <c r="R17" s="31" t="str">
        <f t="shared" si="0"/>
        <v>no data</v>
      </c>
    </row>
    <row r="18" spans="1:18">
      <c r="A18" s="13">
        <v>800</v>
      </c>
      <c r="B18" s="13">
        <v>37.18</v>
      </c>
      <c r="C18" s="13">
        <v>107461</v>
      </c>
      <c r="D18" s="13">
        <v>282.291</v>
      </c>
      <c r="E18" s="27">
        <v>-118371</v>
      </c>
      <c r="F18" s="13">
        <v>7.7290000000000001</v>
      </c>
      <c r="G18" s="13"/>
      <c r="H18" s="13"/>
      <c r="K18" s="29">
        <f t="shared" si="1"/>
        <v>800</v>
      </c>
      <c r="L18" s="30">
        <f t="shared" si="1"/>
        <v>37.18</v>
      </c>
      <c r="M18" s="30">
        <f t="shared" si="2"/>
        <v>282.291</v>
      </c>
      <c r="N18" s="31" t="s">
        <v>28</v>
      </c>
      <c r="O18" s="31" t="s">
        <v>28</v>
      </c>
      <c r="P18" s="31" t="s">
        <v>28</v>
      </c>
      <c r="Q18" s="31" t="str">
        <f t="shared" si="0"/>
        <v>no data</v>
      </c>
      <c r="R18" s="31" t="str">
        <f t="shared" si="0"/>
        <v>no data</v>
      </c>
    </row>
    <row r="19" spans="1:18">
      <c r="A19" s="13">
        <v>900</v>
      </c>
      <c r="B19" s="13">
        <v>37.229999999999997</v>
      </c>
      <c r="C19" s="13">
        <v>111182</v>
      </c>
      <c r="D19" s="13">
        <v>286.67399999999998</v>
      </c>
      <c r="E19" s="27">
        <v>-146823</v>
      </c>
      <c r="F19" s="13">
        <v>8.5210000000000008</v>
      </c>
      <c r="G19" s="13"/>
      <c r="H19" s="13"/>
      <c r="K19" s="29">
        <f t="shared" si="1"/>
        <v>900</v>
      </c>
      <c r="L19" s="30">
        <f t="shared" si="1"/>
        <v>37.229999999999997</v>
      </c>
      <c r="M19" s="30">
        <f t="shared" si="2"/>
        <v>286.67399999999998</v>
      </c>
      <c r="N19" s="31" t="s">
        <v>28</v>
      </c>
      <c r="O19" s="31" t="s">
        <v>28</v>
      </c>
      <c r="P19" s="31" t="s">
        <v>28</v>
      </c>
      <c r="Q19" s="31" t="str">
        <f t="shared" si="0"/>
        <v>no data</v>
      </c>
      <c r="R19" s="31" t="str">
        <f t="shared" si="0"/>
        <v>no data</v>
      </c>
    </row>
    <row r="20" spans="1:18">
      <c r="A20" s="13">
        <v>1000</v>
      </c>
      <c r="B20" s="13">
        <v>37.26</v>
      </c>
      <c r="C20" s="13">
        <v>114907</v>
      </c>
      <c r="D20" s="13">
        <v>290.59800000000001</v>
      </c>
      <c r="E20" s="27">
        <v>-175690</v>
      </c>
      <c r="F20" s="13">
        <v>9.1769999999999996</v>
      </c>
      <c r="G20" s="13"/>
      <c r="H20" s="13"/>
      <c r="K20" s="29">
        <f t="shared" si="1"/>
        <v>1000</v>
      </c>
      <c r="L20" s="30">
        <f t="shared" si="1"/>
        <v>37.26</v>
      </c>
      <c r="M20" s="30">
        <f t="shared" si="2"/>
        <v>290.59800000000001</v>
      </c>
      <c r="N20" s="31" t="s">
        <v>28</v>
      </c>
      <c r="O20" s="31" t="s">
        <v>28</v>
      </c>
      <c r="P20" s="31" t="s">
        <v>28</v>
      </c>
      <c r="Q20" s="31" t="str">
        <f t="shared" si="0"/>
        <v>no data</v>
      </c>
      <c r="R20" s="31" t="str">
        <f t="shared" si="0"/>
        <v>no data</v>
      </c>
    </row>
    <row r="21" spans="1:18">
      <c r="A21" s="13">
        <v>1100</v>
      </c>
      <c r="B21" s="13">
        <v>37.29</v>
      </c>
      <c r="C21" s="13">
        <v>118634</v>
      </c>
      <c r="D21" s="13">
        <v>294.15100000000001</v>
      </c>
      <c r="E21" s="27">
        <v>-204930</v>
      </c>
      <c r="F21" s="13">
        <v>9.7309999999999999</v>
      </c>
      <c r="G21" s="13"/>
      <c r="H21" s="13"/>
      <c r="K21" s="29">
        <f t="shared" si="1"/>
        <v>1100</v>
      </c>
      <c r="L21" s="30">
        <f t="shared" si="1"/>
        <v>37.29</v>
      </c>
      <c r="M21" s="30">
        <f t="shared" si="2"/>
        <v>294.15100000000001</v>
      </c>
      <c r="N21" s="31" t="s">
        <v>28</v>
      </c>
      <c r="O21" s="31" t="s">
        <v>28</v>
      </c>
      <c r="P21" s="31" t="s">
        <v>28</v>
      </c>
      <c r="Q21" s="31" t="str">
        <f t="shared" si="0"/>
        <v>no data</v>
      </c>
      <c r="R21" s="31" t="str">
        <f t="shared" si="0"/>
        <v>no data</v>
      </c>
    </row>
    <row r="22" spans="1:18">
      <c r="A22" s="13">
        <v>1200</v>
      </c>
      <c r="B22" s="13">
        <v>37.31</v>
      </c>
      <c r="C22" s="13">
        <v>122364</v>
      </c>
      <c r="D22" s="13">
        <v>297.39600000000002</v>
      </c>
      <c r="E22" s="27">
        <v>-234510</v>
      </c>
      <c r="F22" s="13">
        <v>10.208</v>
      </c>
      <c r="G22" s="13"/>
      <c r="H22" s="13"/>
      <c r="K22" s="29">
        <f t="shared" si="1"/>
        <v>1200</v>
      </c>
      <c r="L22" s="30">
        <f t="shared" si="1"/>
        <v>37.31</v>
      </c>
      <c r="M22" s="30">
        <f t="shared" si="2"/>
        <v>297.39600000000002</v>
      </c>
      <c r="N22" s="31" t="s">
        <v>28</v>
      </c>
      <c r="O22" s="31" t="s">
        <v>28</v>
      </c>
      <c r="P22" s="31" t="s">
        <v>28</v>
      </c>
      <c r="Q22" s="31" t="str">
        <f t="shared" si="0"/>
        <v>no data</v>
      </c>
      <c r="R22" s="31" t="str">
        <f t="shared" si="0"/>
        <v>no data</v>
      </c>
    </row>
    <row r="23" spans="1:18">
      <c r="A23" s="13">
        <v>1300</v>
      </c>
      <c r="B23" s="13">
        <v>37.32</v>
      </c>
      <c r="C23" s="13">
        <v>126095</v>
      </c>
      <c r="D23" s="13">
        <v>300.38299999999998</v>
      </c>
      <c r="E23" s="27">
        <v>-264401</v>
      </c>
      <c r="F23" s="13">
        <v>10.624000000000001</v>
      </c>
      <c r="G23" s="13"/>
      <c r="H23" s="13"/>
      <c r="K23" s="29">
        <f t="shared" si="1"/>
        <v>1300</v>
      </c>
      <c r="L23" s="30">
        <f t="shared" si="1"/>
        <v>37.32</v>
      </c>
      <c r="M23" s="30">
        <f t="shared" si="2"/>
        <v>300.38299999999998</v>
      </c>
      <c r="N23" s="31" t="s">
        <v>28</v>
      </c>
      <c r="O23" s="31" t="s">
        <v>28</v>
      </c>
      <c r="P23" s="31" t="s">
        <v>28</v>
      </c>
      <c r="Q23" s="31" t="str">
        <f t="shared" si="0"/>
        <v>no data</v>
      </c>
      <c r="R23" s="31" t="str">
        <f t="shared" si="0"/>
        <v>no data</v>
      </c>
    </row>
    <row r="24" spans="1:18">
      <c r="A24" s="13">
        <v>1400</v>
      </c>
      <c r="B24" s="13">
        <v>37.33</v>
      </c>
      <c r="C24" s="13">
        <v>129828</v>
      </c>
      <c r="D24" s="13">
        <v>303.149</v>
      </c>
      <c r="E24" s="27">
        <v>-294579</v>
      </c>
      <c r="F24" s="13">
        <v>10.991</v>
      </c>
      <c r="G24" s="13"/>
      <c r="H24" s="13"/>
      <c r="K24" s="29">
        <f t="shared" si="1"/>
        <v>1400</v>
      </c>
      <c r="L24" s="30">
        <f t="shared" si="1"/>
        <v>37.33</v>
      </c>
      <c r="M24" s="30">
        <f t="shared" si="2"/>
        <v>303.149</v>
      </c>
      <c r="N24" s="31" t="s">
        <v>28</v>
      </c>
      <c r="O24" s="31" t="s">
        <v>28</v>
      </c>
      <c r="P24" s="31" t="s">
        <v>28</v>
      </c>
      <c r="Q24" s="31" t="str">
        <f t="shared" si="0"/>
        <v>no data</v>
      </c>
      <c r="R24" s="31" t="str">
        <f t="shared" si="0"/>
        <v>no data</v>
      </c>
    </row>
    <row r="25" spans="1:18">
      <c r="A25" s="13">
        <v>1500</v>
      </c>
      <c r="B25" s="13">
        <v>37.340000000000003</v>
      </c>
      <c r="C25" s="13">
        <v>133562</v>
      </c>
      <c r="D25" s="13">
        <v>305.72500000000002</v>
      </c>
      <c r="E25" s="27">
        <v>-325024</v>
      </c>
      <c r="F25" s="13">
        <v>11.318</v>
      </c>
      <c r="G25" s="13"/>
      <c r="H25" s="13"/>
      <c r="K25" s="29">
        <f t="shared" si="1"/>
        <v>1500</v>
      </c>
      <c r="L25" s="30">
        <f t="shared" si="1"/>
        <v>37.340000000000003</v>
      </c>
      <c r="M25" s="30">
        <f t="shared" si="2"/>
        <v>305.72500000000002</v>
      </c>
      <c r="N25" s="31" t="s">
        <v>28</v>
      </c>
      <c r="O25" s="31" t="s">
        <v>28</v>
      </c>
      <c r="P25" s="31" t="s">
        <v>28</v>
      </c>
      <c r="Q25" s="31" t="str">
        <f t="shared" si="0"/>
        <v>no data</v>
      </c>
      <c r="R25" s="31" t="str">
        <f t="shared" si="0"/>
        <v>no data</v>
      </c>
    </row>
    <row r="26" spans="1:18">
      <c r="A26" s="13">
        <v>1600</v>
      </c>
      <c r="B26" s="13">
        <v>37.35</v>
      </c>
      <c r="C26" s="13">
        <v>137296</v>
      </c>
      <c r="D26" s="13">
        <v>308.13499999999999</v>
      </c>
      <c r="E26" s="27">
        <v>-355719</v>
      </c>
      <c r="F26" s="13">
        <v>11.613</v>
      </c>
      <c r="K26" s="29">
        <f t="shared" si="1"/>
        <v>1600</v>
      </c>
      <c r="L26" s="30">
        <f t="shared" si="1"/>
        <v>37.35</v>
      </c>
      <c r="M26" s="30">
        <f t="shared" si="2"/>
        <v>308.13499999999999</v>
      </c>
      <c r="N26" s="31" t="s">
        <v>28</v>
      </c>
      <c r="O26" s="31" t="s">
        <v>28</v>
      </c>
      <c r="P26" s="31" t="s">
        <v>28</v>
      </c>
      <c r="Q26" s="31" t="str">
        <f t="shared" si="0"/>
        <v>no data</v>
      </c>
      <c r="R26" s="31" t="str">
        <f t="shared" si="0"/>
        <v>no data</v>
      </c>
    </row>
    <row r="27" spans="1:18">
      <c r="A27" s="13">
        <v>1700</v>
      </c>
      <c r="B27" s="13">
        <v>37.36</v>
      </c>
      <c r="C27" s="13">
        <v>141032</v>
      </c>
      <c r="D27" s="13">
        <v>310.39999999999998</v>
      </c>
      <c r="E27" s="27">
        <v>-386647</v>
      </c>
      <c r="F27" s="13">
        <v>11.88</v>
      </c>
      <c r="K27" s="29">
        <f t="shared" si="1"/>
        <v>1700</v>
      </c>
      <c r="L27" s="30">
        <f t="shared" si="1"/>
        <v>37.36</v>
      </c>
      <c r="M27" s="30">
        <f t="shared" si="2"/>
        <v>310.39999999999998</v>
      </c>
      <c r="N27" s="31" t="s">
        <v>28</v>
      </c>
      <c r="O27" s="31" t="s">
        <v>28</v>
      </c>
      <c r="P27" s="31" t="s">
        <v>28</v>
      </c>
      <c r="Q27" s="31" t="str">
        <f t="shared" si="0"/>
        <v>no data</v>
      </c>
      <c r="R27" s="31" t="str">
        <f t="shared" si="0"/>
        <v>no data</v>
      </c>
    </row>
    <row r="28" spans="1:18">
      <c r="A28" s="13">
        <v>1800</v>
      </c>
      <c r="B28" s="13">
        <v>37.36</v>
      </c>
      <c r="C28" s="13">
        <v>144768</v>
      </c>
      <c r="D28" s="13">
        <v>312.53500000000003</v>
      </c>
      <c r="E28" s="27">
        <v>-417794</v>
      </c>
      <c r="F28" s="13">
        <v>12.124000000000001</v>
      </c>
      <c r="K28" s="29">
        <f t="shared" si="1"/>
        <v>1800</v>
      </c>
      <c r="L28" s="30">
        <f t="shared" si="1"/>
        <v>37.36</v>
      </c>
      <c r="M28" s="30">
        <f t="shared" si="2"/>
        <v>312.53500000000003</v>
      </c>
      <c r="N28" s="31" t="s">
        <v>28</v>
      </c>
      <c r="O28" s="31" t="s">
        <v>28</v>
      </c>
      <c r="P28" s="31" t="s">
        <v>28</v>
      </c>
      <c r="Q28" s="31" t="str">
        <f t="shared" ref="Q28:R45" si="3">IF(ISNUMBER(G28),G28*4.184,"no data")</f>
        <v>no data</v>
      </c>
      <c r="R28" s="31" t="str">
        <f t="shared" si="3"/>
        <v>no data</v>
      </c>
    </row>
    <row r="29" spans="1:18">
      <c r="A29" s="13">
        <v>1900</v>
      </c>
      <c r="B29" s="13">
        <v>37.369999999999997</v>
      </c>
      <c r="C29" s="13">
        <v>148504</v>
      </c>
      <c r="D29" s="13">
        <v>314.55500000000001</v>
      </c>
      <c r="E29" s="27">
        <v>-449150</v>
      </c>
      <c r="F29" s="13">
        <v>12.348000000000001</v>
      </c>
      <c r="K29" s="29">
        <f t="shared" si="1"/>
        <v>1900</v>
      </c>
      <c r="L29" s="30">
        <f t="shared" si="1"/>
        <v>37.369999999999997</v>
      </c>
      <c r="M29" s="30">
        <f t="shared" si="2"/>
        <v>314.55500000000001</v>
      </c>
      <c r="N29" s="31" t="s">
        <v>28</v>
      </c>
      <c r="O29" s="31" t="s">
        <v>28</v>
      </c>
      <c r="P29" s="31" t="s">
        <v>28</v>
      </c>
      <c r="Q29" s="31" t="str">
        <f t="shared" si="3"/>
        <v>no data</v>
      </c>
      <c r="R29" s="31" t="str">
        <f t="shared" si="3"/>
        <v>no data</v>
      </c>
    </row>
    <row r="30" spans="1:18">
      <c r="A30" s="13">
        <v>2000</v>
      </c>
      <c r="B30" s="13">
        <v>37.369999999999997</v>
      </c>
      <c r="C30" s="13">
        <v>152241</v>
      </c>
      <c r="D30" s="13">
        <v>316.47199999999998</v>
      </c>
      <c r="E30" s="27">
        <v>-480702</v>
      </c>
      <c r="F30" s="13">
        <v>12.554</v>
      </c>
      <c r="K30" s="29">
        <f t="shared" si="1"/>
        <v>2000</v>
      </c>
      <c r="L30" s="30">
        <f t="shared" si="1"/>
        <v>37.369999999999997</v>
      </c>
      <c r="M30" s="30">
        <f t="shared" si="2"/>
        <v>316.47199999999998</v>
      </c>
      <c r="N30" s="31" t="s">
        <v>28</v>
      </c>
      <c r="O30" s="31" t="s">
        <v>28</v>
      </c>
      <c r="P30" s="31" t="s">
        <v>28</v>
      </c>
      <c r="Q30" s="31" t="str">
        <f t="shared" si="3"/>
        <v>no data</v>
      </c>
      <c r="R30" s="31" t="str">
        <f t="shared" si="3"/>
        <v>no data</v>
      </c>
    </row>
    <row r="31" spans="1:18">
      <c r="K31" s="29"/>
      <c r="L31" s="30"/>
      <c r="M31" s="30"/>
      <c r="N31" s="30"/>
      <c r="O31" s="30"/>
      <c r="P31" s="30"/>
      <c r="Q31" s="30"/>
      <c r="R31" s="30"/>
    </row>
    <row r="32" spans="1:18">
      <c r="K32" s="29"/>
      <c r="L32" s="30"/>
      <c r="M32" s="30"/>
      <c r="N32" s="30"/>
      <c r="O32" s="30"/>
      <c r="P32" s="30"/>
      <c r="Q32" s="30"/>
      <c r="R32" s="30"/>
    </row>
    <row r="33" spans="1:18">
      <c r="K33" s="29"/>
      <c r="L33" s="30"/>
      <c r="M33" s="30"/>
      <c r="N33" s="30"/>
      <c r="O33" s="30"/>
      <c r="P33" s="30"/>
      <c r="Q33" s="30"/>
      <c r="R33" s="30"/>
    </row>
    <row r="34" spans="1:18">
      <c r="A34" s="8" t="s">
        <v>29</v>
      </c>
      <c r="D34" s="9" t="s">
        <v>30</v>
      </c>
      <c r="E34" s="10" t="s">
        <v>5</v>
      </c>
      <c r="K34" s="11"/>
    </row>
    <row r="35" spans="1:18">
      <c r="A35" s="8" t="s">
        <v>31</v>
      </c>
      <c r="K35" s="11" t="s">
        <v>7</v>
      </c>
    </row>
    <row r="36" spans="1:18">
      <c r="A36" s="12" t="s">
        <v>8</v>
      </c>
      <c r="K36" s="11" t="s">
        <v>9</v>
      </c>
    </row>
    <row r="37" spans="1:18">
      <c r="C37" s="13"/>
    </row>
    <row r="38" spans="1:18">
      <c r="A38" s="13"/>
      <c r="B38" s="14" t="s">
        <v>10</v>
      </c>
      <c r="C38" s="15" t="s">
        <v>11</v>
      </c>
      <c r="D38" s="16" t="s">
        <v>10</v>
      </c>
      <c r="E38" s="17" t="s">
        <v>11</v>
      </c>
      <c r="F38" s="15"/>
      <c r="G38" s="16"/>
      <c r="H38" s="13"/>
      <c r="K38" s="5" t="str">
        <f>A35</f>
        <v>Manganese Dichloride (gas)</v>
      </c>
      <c r="L38" s="5" t="str">
        <f>A34</f>
        <v>MnCl2(g)</v>
      </c>
      <c r="M38" s="5" t="str">
        <f>CONCATENATE(D34,"(g)")</f>
        <v>Mn1Cl2(g)</v>
      </c>
      <c r="N38" s="5" t="s">
        <v>12</v>
      </c>
      <c r="O38" s="5" t="str">
        <f>A36</f>
        <v>-</v>
      </c>
    </row>
    <row r="39" spans="1:18">
      <c r="A39" s="18" t="s">
        <v>13</v>
      </c>
      <c r="B39" s="19" t="s">
        <v>14</v>
      </c>
      <c r="C39" s="18" t="s">
        <v>15</v>
      </c>
      <c r="D39" s="20" t="s">
        <v>16</v>
      </c>
      <c r="E39" s="21" t="s">
        <v>17</v>
      </c>
      <c r="F39" s="22" t="s">
        <v>18</v>
      </c>
      <c r="G39" s="23"/>
      <c r="H39" s="24"/>
      <c r="K39" s="25" t="s">
        <v>19</v>
      </c>
      <c r="L39" s="25" t="s">
        <v>20</v>
      </c>
      <c r="M39" s="25" t="s">
        <v>21</v>
      </c>
      <c r="N39" s="26" t="s">
        <v>22</v>
      </c>
      <c r="O39" s="25" t="s">
        <v>23</v>
      </c>
      <c r="P39" s="25" t="s">
        <v>24</v>
      </c>
      <c r="Q39" s="25" t="s">
        <v>25</v>
      </c>
      <c r="R39" s="25" t="s">
        <v>26</v>
      </c>
    </row>
    <row r="40" spans="1:18">
      <c r="A40" s="13">
        <v>298</v>
      </c>
      <c r="B40" s="13">
        <v>57.11</v>
      </c>
      <c r="C40" s="13">
        <v>-264119</v>
      </c>
      <c r="D40" s="13">
        <v>295.39</v>
      </c>
      <c r="E40" s="27">
        <v>-352189</v>
      </c>
      <c r="F40" s="28">
        <v>61.701000000000001</v>
      </c>
      <c r="G40" s="13"/>
      <c r="H40" t="s">
        <v>27</v>
      </c>
      <c r="K40" s="29">
        <f>A40</f>
        <v>298</v>
      </c>
      <c r="L40" s="30">
        <f>B40</f>
        <v>57.11</v>
      </c>
      <c r="M40" s="30">
        <f>D40</f>
        <v>295.39</v>
      </c>
      <c r="N40" s="31" t="s">
        <v>28</v>
      </c>
      <c r="O40" s="31" t="s">
        <v>28</v>
      </c>
      <c r="P40" s="31" t="s">
        <v>28</v>
      </c>
      <c r="Q40" s="31" t="str">
        <f t="shared" ref="Q40:R58" si="4">IF(ISNUMBER(G40),G40*4.184,"no data")</f>
        <v>no data</v>
      </c>
      <c r="R40" s="31" t="str">
        <f>IF(ISNUMBER(#REF!),#REF!*4.184,"no data")</f>
        <v>no data</v>
      </c>
    </row>
    <row r="41" spans="1:18">
      <c r="A41" s="13">
        <v>300</v>
      </c>
      <c r="B41" s="13">
        <v>57.17</v>
      </c>
      <c r="C41" s="13">
        <v>-264013</v>
      </c>
      <c r="D41" s="13">
        <v>295.74400000000003</v>
      </c>
      <c r="E41" s="27">
        <v>-352736</v>
      </c>
      <c r="F41" s="13">
        <v>61.414999999999999</v>
      </c>
      <c r="G41" s="13"/>
      <c r="H41" s="13"/>
      <c r="K41" s="29">
        <f t="shared" ref="K41:L58" si="5">A41</f>
        <v>300</v>
      </c>
      <c r="L41" s="30">
        <f t="shared" si="5"/>
        <v>57.17</v>
      </c>
      <c r="M41" s="30">
        <f t="shared" ref="M41:M58" si="6">D41</f>
        <v>295.74400000000003</v>
      </c>
      <c r="N41" s="31" t="s">
        <v>28</v>
      </c>
      <c r="O41" s="31" t="s">
        <v>28</v>
      </c>
      <c r="P41" s="31" t="s">
        <v>28</v>
      </c>
      <c r="Q41" s="31" t="str">
        <f t="shared" si="4"/>
        <v>no data</v>
      </c>
      <c r="R41" s="31" t="str">
        <f t="shared" si="4"/>
        <v>no data</v>
      </c>
    </row>
    <row r="42" spans="1:18">
      <c r="A42" s="13">
        <v>400</v>
      </c>
      <c r="B42" s="13">
        <v>59.21</v>
      </c>
      <c r="C42" s="13">
        <v>-258180</v>
      </c>
      <c r="D42" s="13">
        <v>312.512</v>
      </c>
      <c r="E42" s="27">
        <v>-383184</v>
      </c>
      <c r="F42" s="13">
        <v>50.037999999999997</v>
      </c>
      <c r="G42" s="13"/>
      <c r="H42" s="13"/>
      <c r="K42" s="29">
        <f t="shared" si="5"/>
        <v>400</v>
      </c>
      <c r="L42" s="30">
        <f t="shared" si="5"/>
        <v>59.21</v>
      </c>
      <c r="M42" s="30">
        <f t="shared" si="6"/>
        <v>312.512</v>
      </c>
      <c r="N42" s="31" t="s">
        <v>28</v>
      </c>
      <c r="O42" s="31" t="s">
        <v>28</v>
      </c>
      <c r="P42" s="31" t="s">
        <v>28</v>
      </c>
      <c r="Q42" s="31" t="str">
        <f t="shared" si="4"/>
        <v>no data</v>
      </c>
      <c r="R42" s="31" t="str">
        <f t="shared" si="4"/>
        <v>no data</v>
      </c>
    </row>
    <row r="43" spans="1:18">
      <c r="A43" s="13">
        <v>500</v>
      </c>
      <c r="B43" s="13">
        <v>60.18</v>
      </c>
      <c r="C43" s="13">
        <v>-252205</v>
      </c>
      <c r="D43" s="13">
        <v>325.83999999999997</v>
      </c>
      <c r="E43" s="27">
        <v>-415125</v>
      </c>
      <c r="F43" s="13">
        <v>43.366999999999997</v>
      </c>
      <c r="G43" s="13"/>
      <c r="H43" s="13"/>
      <c r="K43" s="29">
        <f t="shared" si="5"/>
        <v>500</v>
      </c>
      <c r="L43" s="30">
        <f t="shared" si="5"/>
        <v>60.18</v>
      </c>
      <c r="M43" s="30">
        <f t="shared" si="6"/>
        <v>325.83999999999997</v>
      </c>
      <c r="N43" s="31" t="s">
        <v>28</v>
      </c>
      <c r="O43" s="31" t="s">
        <v>28</v>
      </c>
      <c r="P43" s="31" t="s">
        <v>28</v>
      </c>
      <c r="Q43" s="31" t="str">
        <f t="shared" si="4"/>
        <v>no data</v>
      </c>
      <c r="R43" s="31" t="str">
        <f t="shared" si="4"/>
        <v>no data</v>
      </c>
    </row>
    <row r="44" spans="1:18">
      <c r="A44" s="13">
        <v>600</v>
      </c>
      <c r="B44" s="13">
        <v>60.73</v>
      </c>
      <c r="C44" s="13">
        <v>-246157</v>
      </c>
      <c r="D44" s="13">
        <v>336.86500000000001</v>
      </c>
      <c r="E44" s="27">
        <v>-448276</v>
      </c>
      <c r="F44" s="13">
        <v>39.024999999999999</v>
      </c>
      <c r="G44" s="13"/>
      <c r="H44" s="13"/>
      <c r="K44" s="29">
        <f t="shared" si="5"/>
        <v>600</v>
      </c>
      <c r="L44" s="30">
        <f t="shared" si="5"/>
        <v>60.73</v>
      </c>
      <c r="M44" s="30">
        <f t="shared" si="6"/>
        <v>336.86500000000001</v>
      </c>
      <c r="N44" s="31" t="s">
        <v>28</v>
      </c>
      <c r="O44" s="31" t="s">
        <v>28</v>
      </c>
      <c r="P44" s="31" t="s">
        <v>28</v>
      </c>
      <c r="Q44" s="31" t="str">
        <f t="shared" si="4"/>
        <v>no data</v>
      </c>
      <c r="R44" s="31" t="str">
        <f t="shared" si="4"/>
        <v>no data</v>
      </c>
    </row>
    <row r="45" spans="1:18">
      <c r="A45" s="13">
        <v>700</v>
      </c>
      <c r="B45" s="13">
        <v>61.08</v>
      </c>
      <c r="C45" s="13">
        <v>-240065</v>
      </c>
      <c r="D45" s="13">
        <v>346.255</v>
      </c>
      <c r="E45" s="27">
        <v>-482444</v>
      </c>
      <c r="F45" s="13">
        <v>36</v>
      </c>
      <c r="G45" s="13"/>
      <c r="H45" s="13"/>
      <c r="K45" s="29">
        <f t="shared" si="5"/>
        <v>700</v>
      </c>
      <c r="L45" s="30">
        <f t="shared" si="5"/>
        <v>61.08</v>
      </c>
      <c r="M45" s="30">
        <f t="shared" si="6"/>
        <v>346.255</v>
      </c>
      <c r="N45" s="31" t="s">
        <v>28</v>
      </c>
      <c r="O45" s="31" t="s">
        <v>28</v>
      </c>
      <c r="P45" s="31" t="s">
        <v>28</v>
      </c>
      <c r="Q45" s="31" t="str">
        <f t="shared" si="4"/>
        <v>no data</v>
      </c>
      <c r="R45" s="31" t="str">
        <f t="shared" si="4"/>
        <v>no data</v>
      </c>
    </row>
    <row r="46" spans="1:18">
      <c r="A46" s="13">
        <v>800</v>
      </c>
      <c r="B46" s="13">
        <v>61.33</v>
      </c>
      <c r="C46" s="13">
        <v>-233944</v>
      </c>
      <c r="D46" s="13">
        <v>354.428</v>
      </c>
      <c r="E46" s="27">
        <v>-517487</v>
      </c>
      <c r="F46" s="13">
        <v>33.787999999999997</v>
      </c>
      <c r="G46" s="13"/>
      <c r="H46" s="13"/>
      <c r="K46" s="29">
        <f t="shared" si="5"/>
        <v>800</v>
      </c>
      <c r="L46" s="30">
        <f t="shared" si="5"/>
        <v>61.33</v>
      </c>
      <c r="M46" s="30">
        <f t="shared" si="6"/>
        <v>354.428</v>
      </c>
      <c r="N46" s="31" t="s">
        <v>28</v>
      </c>
      <c r="O46" s="31" t="s">
        <v>28</v>
      </c>
      <c r="P46" s="31" t="s">
        <v>28</v>
      </c>
      <c r="Q46" s="31" t="str">
        <f t="shared" si="4"/>
        <v>no data</v>
      </c>
      <c r="R46" s="31" t="str">
        <f t="shared" si="4"/>
        <v>no data</v>
      </c>
    </row>
    <row r="47" spans="1:18">
      <c r="A47" s="13">
        <v>900</v>
      </c>
      <c r="B47" s="13">
        <v>61.51</v>
      </c>
      <c r="C47" s="13">
        <v>-227802</v>
      </c>
      <c r="D47" s="13">
        <v>361.66199999999998</v>
      </c>
      <c r="E47" s="27">
        <v>-553298</v>
      </c>
      <c r="F47" s="13">
        <v>32.112000000000002</v>
      </c>
      <c r="G47" s="13"/>
      <c r="H47" s="13"/>
      <c r="K47" s="29">
        <f t="shared" si="5"/>
        <v>900</v>
      </c>
      <c r="L47" s="30">
        <f t="shared" si="5"/>
        <v>61.51</v>
      </c>
      <c r="M47" s="30">
        <f t="shared" si="6"/>
        <v>361.66199999999998</v>
      </c>
      <c r="N47" s="31" t="s">
        <v>28</v>
      </c>
      <c r="O47" s="31" t="s">
        <v>28</v>
      </c>
      <c r="P47" s="31" t="s">
        <v>28</v>
      </c>
      <c r="Q47" s="31" t="str">
        <f t="shared" si="4"/>
        <v>no data</v>
      </c>
      <c r="R47" s="31" t="str">
        <f t="shared" si="4"/>
        <v>no data</v>
      </c>
    </row>
    <row r="48" spans="1:18">
      <c r="A48" s="13">
        <v>1000</v>
      </c>
      <c r="B48" s="13">
        <v>61.65</v>
      </c>
      <c r="C48" s="13">
        <v>-221644</v>
      </c>
      <c r="D48" s="13">
        <v>368.15100000000001</v>
      </c>
      <c r="E48" s="27">
        <v>-589794</v>
      </c>
      <c r="F48" s="13">
        <v>30.806999999999999</v>
      </c>
      <c r="G48" s="13"/>
      <c r="H48" s="13"/>
      <c r="K48" s="29">
        <f t="shared" si="5"/>
        <v>1000</v>
      </c>
      <c r="L48" s="30">
        <f t="shared" si="5"/>
        <v>61.65</v>
      </c>
      <c r="M48" s="30">
        <f t="shared" si="6"/>
        <v>368.15100000000001</v>
      </c>
      <c r="N48" s="31" t="s">
        <v>28</v>
      </c>
      <c r="O48" s="31" t="s">
        <v>28</v>
      </c>
      <c r="P48" s="31" t="s">
        <v>28</v>
      </c>
      <c r="Q48" s="31" t="str">
        <f t="shared" si="4"/>
        <v>no data</v>
      </c>
      <c r="R48" s="31" t="str">
        <f t="shared" si="4"/>
        <v>no data</v>
      </c>
    </row>
    <row r="49" spans="1:18">
      <c r="A49" s="13">
        <v>1100</v>
      </c>
      <c r="B49" s="13">
        <v>61.77</v>
      </c>
      <c r="C49" s="13">
        <v>-215472</v>
      </c>
      <c r="D49" s="13">
        <v>374.03199999999998</v>
      </c>
      <c r="E49" s="27">
        <v>-626908</v>
      </c>
      <c r="F49" s="13">
        <v>29.768999999999998</v>
      </c>
      <c r="G49" s="13"/>
      <c r="H49" s="13"/>
      <c r="K49" s="29">
        <f t="shared" si="5"/>
        <v>1100</v>
      </c>
      <c r="L49" s="30">
        <f t="shared" si="5"/>
        <v>61.77</v>
      </c>
      <c r="M49" s="30">
        <f t="shared" si="6"/>
        <v>374.03199999999998</v>
      </c>
      <c r="N49" s="31" t="s">
        <v>28</v>
      </c>
      <c r="O49" s="31" t="s">
        <v>28</v>
      </c>
      <c r="P49" s="31" t="s">
        <v>28</v>
      </c>
      <c r="Q49" s="31" t="str">
        <f t="shared" si="4"/>
        <v>no data</v>
      </c>
      <c r="R49" s="31" t="str">
        <f t="shared" si="4"/>
        <v>no data</v>
      </c>
    </row>
    <row r="50" spans="1:18">
      <c r="A50" s="13">
        <v>1200</v>
      </c>
      <c r="B50" s="13">
        <v>61.87</v>
      </c>
      <c r="C50" s="13">
        <v>-209290</v>
      </c>
      <c r="D50" s="13">
        <v>379.411</v>
      </c>
      <c r="E50" s="27">
        <v>-664584</v>
      </c>
      <c r="F50" s="13">
        <v>28.928000000000001</v>
      </c>
      <c r="G50" s="13"/>
      <c r="H50" s="13"/>
      <c r="K50" s="29">
        <f t="shared" si="5"/>
        <v>1200</v>
      </c>
      <c r="L50" s="30">
        <f t="shared" si="5"/>
        <v>61.87</v>
      </c>
      <c r="M50" s="30">
        <f t="shared" si="6"/>
        <v>379.411</v>
      </c>
      <c r="N50" s="31" t="s">
        <v>28</v>
      </c>
      <c r="O50" s="31" t="s">
        <v>28</v>
      </c>
      <c r="P50" s="31" t="s">
        <v>28</v>
      </c>
      <c r="Q50" s="31" t="str">
        <f t="shared" si="4"/>
        <v>no data</v>
      </c>
      <c r="R50" s="31" t="str">
        <f t="shared" si="4"/>
        <v>no data</v>
      </c>
    </row>
    <row r="51" spans="1:18">
      <c r="A51" s="13">
        <v>1300</v>
      </c>
      <c r="B51" s="13">
        <v>61.96</v>
      </c>
      <c r="C51" s="13">
        <v>-203098</v>
      </c>
      <c r="D51" s="13">
        <v>384.36799999999999</v>
      </c>
      <c r="E51" s="27">
        <v>-702776</v>
      </c>
      <c r="F51" s="13">
        <v>28.236999999999998</v>
      </c>
      <c r="G51" s="13"/>
      <c r="H51" s="13"/>
      <c r="K51" s="29">
        <f t="shared" si="5"/>
        <v>1300</v>
      </c>
      <c r="L51" s="30">
        <f t="shared" si="5"/>
        <v>61.96</v>
      </c>
      <c r="M51" s="30">
        <f t="shared" si="6"/>
        <v>384.36799999999999</v>
      </c>
      <c r="N51" s="31" t="s">
        <v>28</v>
      </c>
      <c r="O51" s="31" t="s">
        <v>28</v>
      </c>
      <c r="P51" s="31" t="s">
        <v>28</v>
      </c>
      <c r="Q51" s="31" t="str">
        <f t="shared" si="4"/>
        <v>no data</v>
      </c>
      <c r="R51" s="31" t="str">
        <f t="shared" si="4"/>
        <v>no data</v>
      </c>
    </row>
    <row r="52" spans="1:18">
      <c r="A52" s="13">
        <v>1400</v>
      </c>
      <c r="B52" s="13">
        <v>62.04</v>
      </c>
      <c r="C52" s="13">
        <v>-196898</v>
      </c>
      <c r="D52" s="13">
        <v>388.96199999999999</v>
      </c>
      <c r="E52" s="27">
        <v>-741446</v>
      </c>
      <c r="F52" s="13">
        <v>27.663</v>
      </c>
      <c r="G52" s="13"/>
      <c r="H52" s="13"/>
      <c r="K52" s="29">
        <f t="shared" si="5"/>
        <v>1400</v>
      </c>
      <c r="L52" s="30">
        <f t="shared" si="5"/>
        <v>62.04</v>
      </c>
      <c r="M52" s="30">
        <f t="shared" si="6"/>
        <v>388.96199999999999</v>
      </c>
      <c r="N52" s="31" t="s">
        <v>28</v>
      </c>
      <c r="O52" s="31" t="s">
        <v>28</v>
      </c>
      <c r="P52" s="31" t="s">
        <v>28</v>
      </c>
      <c r="Q52" s="31" t="str">
        <f t="shared" si="4"/>
        <v>no data</v>
      </c>
      <c r="R52" s="31" t="str">
        <f t="shared" si="4"/>
        <v>no data</v>
      </c>
    </row>
    <row r="53" spans="1:18">
      <c r="A53" s="13">
        <v>1500</v>
      </c>
      <c r="B53" s="13">
        <v>62.12</v>
      </c>
      <c r="C53" s="13">
        <v>-190690</v>
      </c>
      <c r="D53" s="13">
        <v>393.245</v>
      </c>
      <c r="E53" s="27">
        <v>-780558</v>
      </c>
      <c r="F53" s="13">
        <v>27.181000000000001</v>
      </c>
      <c r="G53" s="13"/>
      <c r="H53" s="13"/>
      <c r="K53" s="29">
        <f t="shared" si="5"/>
        <v>1500</v>
      </c>
      <c r="L53" s="30">
        <f t="shared" si="5"/>
        <v>62.12</v>
      </c>
      <c r="M53" s="30">
        <f t="shared" si="6"/>
        <v>393.245</v>
      </c>
      <c r="N53" s="31" t="s">
        <v>28</v>
      </c>
      <c r="O53" s="31" t="s">
        <v>28</v>
      </c>
      <c r="P53" s="31" t="s">
        <v>28</v>
      </c>
      <c r="Q53" s="31" t="str">
        <f t="shared" si="4"/>
        <v>no data</v>
      </c>
      <c r="R53" s="31" t="str">
        <f t="shared" si="4"/>
        <v>no data</v>
      </c>
    </row>
    <row r="54" spans="1:18">
      <c r="A54" s="13">
        <v>1600</v>
      </c>
      <c r="B54" s="13">
        <v>62.19</v>
      </c>
      <c r="C54" s="13">
        <v>-184475</v>
      </c>
      <c r="D54" s="13">
        <v>397.25700000000001</v>
      </c>
      <c r="E54" s="27">
        <v>-820086</v>
      </c>
      <c r="F54" s="13">
        <v>26.771999999999998</v>
      </c>
      <c r="K54" s="29">
        <f t="shared" si="5"/>
        <v>1600</v>
      </c>
      <c r="L54" s="30">
        <f t="shared" si="5"/>
        <v>62.19</v>
      </c>
      <c r="M54" s="30">
        <f t="shared" si="6"/>
        <v>397.25700000000001</v>
      </c>
      <c r="N54" s="31" t="s">
        <v>28</v>
      </c>
      <c r="O54" s="31" t="s">
        <v>28</v>
      </c>
      <c r="P54" s="31" t="s">
        <v>28</v>
      </c>
      <c r="Q54" s="31" t="str">
        <f t="shared" si="4"/>
        <v>no data</v>
      </c>
      <c r="R54" s="31" t="str">
        <f t="shared" si="4"/>
        <v>no data</v>
      </c>
    </row>
    <row r="55" spans="1:18">
      <c r="A55" s="13">
        <v>1700</v>
      </c>
      <c r="B55" s="13">
        <v>62.25</v>
      </c>
      <c r="C55" s="13">
        <v>-178253</v>
      </c>
      <c r="D55" s="13">
        <v>401.029</v>
      </c>
      <c r="E55" s="27">
        <v>-860002</v>
      </c>
      <c r="F55" s="13">
        <v>26.423999999999999</v>
      </c>
      <c r="K55" s="29">
        <f t="shared" si="5"/>
        <v>1700</v>
      </c>
      <c r="L55" s="30">
        <f t="shared" si="5"/>
        <v>62.25</v>
      </c>
      <c r="M55" s="30">
        <f t="shared" si="6"/>
        <v>401.029</v>
      </c>
      <c r="N55" s="31" t="s">
        <v>28</v>
      </c>
      <c r="O55" s="31" t="s">
        <v>28</v>
      </c>
      <c r="P55" s="31" t="s">
        <v>28</v>
      </c>
      <c r="Q55" s="31" t="str">
        <f t="shared" si="4"/>
        <v>no data</v>
      </c>
      <c r="R55" s="31" t="str">
        <f t="shared" si="4"/>
        <v>no data</v>
      </c>
    </row>
    <row r="56" spans="1:18">
      <c r="A56" s="13">
        <v>1800</v>
      </c>
      <c r="B56" s="13">
        <v>62.32</v>
      </c>
      <c r="C56" s="13">
        <v>-172024</v>
      </c>
      <c r="D56" s="13">
        <v>404.589</v>
      </c>
      <c r="E56" s="27">
        <v>-900284</v>
      </c>
      <c r="F56" s="13">
        <v>26.125</v>
      </c>
      <c r="K56" s="29">
        <f t="shared" si="5"/>
        <v>1800</v>
      </c>
      <c r="L56" s="30">
        <f t="shared" si="5"/>
        <v>62.32</v>
      </c>
      <c r="M56" s="30">
        <f t="shared" si="6"/>
        <v>404.589</v>
      </c>
      <c r="N56" s="31" t="s">
        <v>28</v>
      </c>
      <c r="O56" s="31" t="s">
        <v>28</v>
      </c>
      <c r="P56" s="31" t="s">
        <v>28</v>
      </c>
      <c r="Q56" s="31" t="str">
        <f t="shared" si="4"/>
        <v>no data</v>
      </c>
      <c r="R56" s="31" t="str">
        <f t="shared" si="4"/>
        <v>no data</v>
      </c>
    </row>
    <row r="57" spans="1:18">
      <c r="A57" s="13">
        <v>1900</v>
      </c>
      <c r="B57" s="13">
        <v>62.38</v>
      </c>
      <c r="C57" s="13">
        <v>-165790</v>
      </c>
      <c r="D57" s="13">
        <v>407.96</v>
      </c>
      <c r="E57" s="27">
        <v>-940913</v>
      </c>
      <c r="F57" s="13">
        <v>25.867000000000001</v>
      </c>
      <c r="K57" s="29">
        <f t="shared" si="5"/>
        <v>1900</v>
      </c>
      <c r="L57" s="30">
        <f t="shared" si="5"/>
        <v>62.38</v>
      </c>
      <c r="M57" s="30">
        <f t="shared" si="6"/>
        <v>407.96</v>
      </c>
      <c r="N57" s="31" t="s">
        <v>28</v>
      </c>
      <c r="O57" s="31" t="s">
        <v>28</v>
      </c>
      <c r="P57" s="31" t="s">
        <v>28</v>
      </c>
      <c r="Q57" s="31" t="str">
        <f t="shared" si="4"/>
        <v>no data</v>
      </c>
      <c r="R57" s="31" t="str">
        <f t="shared" si="4"/>
        <v>no data</v>
      </c>
    </row>
    <row r="58" spans="1:18">
      <c r="A58" s="13">
        <v>2000</v>
      </c>
      <c r="B58" s="13">
        <v>62.44</v>
      </c>
      <c r="C58" s="13">
        <v>-159549</v>
      </c>
      <c r="D58" s="13">
        <v>411.161</v>
      </c>
      <c r="E58" s="27">
        <v>-981871</v>
      </c>
      <c r="F58" s="13">
        <v>25.643000000000001</v>
      </c>
      <c r="K58" s="29">
        <f t="shared" si="5"/>
        <v>2000</v>
      </c>
      <c r="L58" s="30">
        <f t="shared" si="5"/>
        <v>62.44</v>
      </c>
      <c r="M58" s="30">
        <f t="shared" si="6"/>
        <v>411.161</v>
      </c>
      <c r="N58" s="31" t="s">
        <v>28</v>
      </c>
      <c r="O58" s="31" t="s">
        <v>28</v>
      </c>
      <c r="P58" s="31" t="s">
        <v>28</v>
      </c>
      <c r="Q58" s="31" t="str">
        <f t="shared" si="4"/>
        <v>no data</v>
      </c>
      <c r="R58" s="31" t="str">
        <f t="shared" si="4"/>
        <v>no data</v>
      </c>
    </row>
    <row r="62" spans="1:18">
      <c r="A62" s="8" t="s">
        <v>32</v>
      </c>
      <c r="D62" s="9" t="s">
        <v>33</v>
      </c>
      <c r="E62" s="10" t="s">
        <v>5</v>
      </c>
      <c r="K62" s="11"/>
    </row>
    <row r="63" spans="1:18">
      <c r="A63" s="8" t="s">
        <v>34</v>
      </c>
      <c r="K63" s="11" t="s">
        <v>7</v>
      </c>
    </row>
    <row r="64" spans="1:18">
      <c r="A64" s="12" t="s">
        <v>8</v>
      </c>
      <c r="K64" s="11" t="s">
        <v>9</v>
      </c>
    </row>
    <row r="65" spans="1:18">
      <c r="C65" s="13"/>
    </row>
    <row r="66" spans="1:18">
      <c r="A66" s="13"/>
      <c r="B66" s="14" t="s">
        <v>10</v>
      </c>
      <c r="C66" s="15" t="s">
        <v>11</v>
      </c>
      <c r="D66" s="16" t="s">
        <v>10</v>
      </c>
      <c r="E66" s="17" t="s">
        <v>11</v>
      </c>
      <c r="F66" s="15"/>
      <c r="G66" s="16"/>
      <c r="H66" s="13"/>
      <c r="K66" s="5" t="str">
        <f>A63</f>
        <v>Antimony Trichloride (gas)</v>
      </c>
      <c r="L66" s="5" t="str">
        <f>A62</f>
        <v>SbCl3(g)</v>
      </c>
      <c r="M66" s="5" t="str">
        <f>CONCATENATE(D62,"(g)")</f>
        <v>Sb1Cl3(g)</v>
      </c>
      <c r="N66" s="5" t="s">
        <v>12</v>
      </c>
      <c r="O66" s="5" t="str">
        <f>A64</f>
        <v>-</v>
      </c>
    </row>
    <row r="67" spans="1:18">
      <c r="A67" s="18" t="s">
        <v>13</v>
      </c>
      <c r="B67" s="19" t="s">
        <v>14</v>
      </c>
      <c r="C67" s="18" t="s">
        <v>15</v>
      </c>
      <c r="D67" s="20" t="s">
        <v>16</v>
      </c>
      <c r="E67" s="21" t="s">
        <v>17</v>
      </c>
      <c r="F67" s="22" t="s">
        <v>18</v>
      </c>
      <c r="G67" s="23"/>
      <c r="H67" s="24"/>
      <c r="K67" s="25" t="s">
        <v>19</v>
      </c>
      <c r="L67" s="25" t="s">
        <v>20</v>
      </c>
      <c r="M67" s="25" t="s">
        <v>21</v>
      </c>
      <c r="N67" s="26" t="s">
        <v>22</v>
      </c>
      <c r="O67" s="25" t="s">
        <v>23</v>
      </c>
      <c r="P67" s="25" t="s">
        <v>24</v>
      </c>
      <c r="Q67" s="25" t="s">
        <v>25</v>
      </c>
      <c r="R67" s="25" t="s">
        <v>26</v>
      </c>
    </row>
    <row r="68" spans="1:18">
      <c r="A68" s="13">
        <v>298</v>
      </c>
      <c r="B68" s="13">
        <v>76.75</v>
      </c>
      <c r="C68" s="13">
        <v>-313105</v>
      </c>
      <c r="D68" s="13">
        <v>339.096</v>
      </c>
      <c r="E68" s="27">
        <v>-414207</v>
      </c>
      <c r="F68" s="28">
        <v>72.566000000000003</v>
      </c>
      <c r="G68" s="13"/>
      <c r="H68" t="s">
        <v>27</v>
      </c>
      <c r="K68" s="29">
        <f>A68</f>
        <v>298</v>
      </c>
      <c r="L68" s="30">
        <f>B68</f>
        <v>76.75</v>
      </c>
      <c r="M68" s="30">
        <f>D68</f>
        <v>339.096</v>
      </c>
      <c r="N68" s="31" t="s">
        <v>28</v>
      </c>
      <c r="O68" s="31" t="s">
        <v>28</v>
      </c>
      <c r="P68" s="31" t="s">
        <v>28</v>
      </c>
      <c r="Q68" s="31" t="str">
        <f t="shared" ref="Q68:R86" si="7">IF(ISNUMBER(G68),G68*4.184,"no data")</f>
        <v>no data</v>
      </c>
      <c r="R68" s="31" t="str">
        <f t="shared" si="7"/>
        <v>no data</v>
      </c>
    </row>
    <row r="69" spans="1:18">
      <c r="A69" s="13">
        <v>300</v>
      </c>
      <c r="B69" s="13">
        <v>76.819999999999993</v>
      </c>
      <c r="C69" s="13">
        <v>-312963</v>
      </c>
      <c r="D69" s="13">
        <v>339.57100000000003</v>
      </c>
      <c r="E69" s="27">
        <v>-414834</v>
      </c>
      <c r="F69" s="13">
        <v>72.227000000000004</v>
      </c>
      <c r="G69" s="13"/>
      <c r="H69" s="13"/>
      <c r="K69" s="29">
        <f t="shared" ref="K69:L86" si="8">A69</f>
        <v>300</v>
      </c>
      <c r="L69" s="30">
        <f t="shared" si="8"/>
        <v>76.819999999999993</v>
      </c>
      <c r="M69" s="30">
        <f t="shared" ref="M69:M86" si="9">D69</f>
        <v>339.57100000000003</v>
      </c>
      <c r="N69" s="31" t="s">
        <v>28</v>
      </c>
      <c r="O69" s="31" t="s">
        <v>28</v>
      </c>
      <c r="P69" s="31" t="s">
        <v>28</v>
      </c>
      <c r="Q69" s="31" t="str">
        <f t="shared" si="7"/>
        <v>no data</v>
      </c>
      <c r="R69" s="31" t="str">
        <f t="shared" si="7"/>
        <v>no data</v>
      </c>
    </row>
    <row r="70" spans="1:18">
      <c r="A70" s="13">
        <v>400</v>
      </c>
      <c r="B70" s="13">
        <v>79.41</v>
      </c>
      <c r="C70" s="13">
        <v>-305133</v>
      </c>
      <c r="D70" s="13">
        <v>362.07799999999997</v>
      </c>
      <c r="E70" s="27">
        <v>-449965</v>
      </c>
      <c r="F70" s="13">
        <v>58.758000000000003</v>
      </c>
      <c r="G70" s="13"/>
      <c r="H70" s="13"/>
      <c r="K70" s="29">
        <f t="shared" si="8"/>
        <v>400</v>
      </c>
      <c r="L70" s="30">
        <f t="shared" si="8"/>
        <v>79.41</v>
      </c>
      <c r="M70" s="30">
        <f t="shared" si="9"/>
        <v>362.07799999999997</v>
      </c>
      <c r="N70" s="31" t="s">
        <v>28</v>
      </c>
      <c r="O70" s="31" t="s">
        <v>28</v>
      </c>
      <c r="P70" s="31" t="s">
        <v>28</v>
      </c>
      <c r="Q70" s="31" t="str">
        <f t="shared" si="7"/>
        <v>no data</v>
      </c>
      <c r="R70" s="31" t="str">
        <f t="shared" si="7"/>
        <v>no data</v>
      </c>
    </row>
    <row r="71" spans="1:18">
      <c r="A71" s="13">
        <v>500</v>
      </c>
      <c r="B71" s="13">
        <v>80.650000000000006</v>
      </c>
      <c r="C71" s="13">
        <v>-297124</v>
      </c>
      <c r="D71" s="13">
        <v>379.94600000000003</v>
      </c>
      <c r="E71" s="27">
        <v>-487097</v>
      </c>
      <c r="F71" s="13">
        <v>50.884999999999998</v>
      </c>
      <c r="G71" s="13"/>
      <c r="H71" s="13"/>
      <c r="K71" s="29">
        <f t="shared" si="8"/>
        <v>500</v>
      </c>
      <c r="L71" s="30">
        <f t="shared" si="8"/>
        <v>80.650000000000006</v>
      </c>
      <c r="M71" s="30">
        <f t="shared" si="9"/>
        <v>379.94600000000003</v>
      </c>
      <c r="N71" s="31" t="s">
        <v>28</v>
      </c>
      <c r="O71" s="31" t="s">
        <v>28</v>
      </c>
      <c r="P71" s="31" t="s">
        <v>28</v>
      </c>
      <c r="Q71" s="31" t="str">
        <f t="shared" si="7"/>
        <v>no data</v>
      </c>
      <c r="R71" s="31" t="str">
        <f t="shared" si="7"/>
        <v>no data</v>
      </c>
    </row>
    <row r="72" spans="1:18">
      <c r="A72" s="13">
        <v>600</v>
      </c>
      <c r="B72" s="13">
        <v>81.36</v>
      </c>
      <c r="C72" s="13">
        <v>-289020</v>
      </c>
      <c r="D72" s="13">
        <v>394.71800000000002</v>
      </c>
      <c r="E72" s="27">
        <v>-525851</v>
      </c>
      <c r="F72" s="13">
        <v>45.777999999999999</v>
      </c>
      <c r="G72" s="13"/>
      <c r="H72" s="13"/>
      <c r="K72" s="29">
        <f t="shared" si="8"/>
        <v>600</v>
      </c>
      <c r="L72" s="30">
        <f t="shared" si="8"/>
        <v>81.36</v>
      </c>
      <c r="M72" s="30">
        <f t="shared" si="9"/>
        <v>394.71800000000002</v>
      </c>
      <c r="N72" s="31" t="s">
        <v>28</v>
      </c>
      <c r="O72" s="31" t="s">
        <v>28</v>
      </c>
      <c r="P72" s="31" t="s">
        <v>28</v>
      </c>
      <c r="Q72" s="31" t="str">
        <f t="shared" si="7"/>
        <v>no data</v>
      </c>
      <c r="R72" s="31" t="str">
        <f t="shared" si="7"/>
        <v>no data</v>
      </c>
    </row>
    <row r="73" spans="1:18">
      <c r="A73" s="13">
        <v>700</v>
      </c>
      <c r="B73" s="13">
        <v>81.81</v>
      </c>
      <c r="C73" s="13">
        <v>-280861</v>
      </c>
      <c r="D73" s="13">
        <v>407.29599999999999</v>
      </c>
      <c r="E73" s="27">
        <v>-565968</v>
      </c>
      <c r="F73" s="13">
        <v>42.231999999999999</v>
      </c>
      <c r="G73" s="13"/>
      <c r="H73" s="13"/>
      <c r="K73" s="29">
        <f t="shared" si="8"/>
        <v>700</v>
      </c>
      <c r="L73" s="30">
        <f t="shared" si="8"/>
        <v>81.81</v>
      </c>
      <c r="M73" s="30">
        <f t="shared" si="9"/>
        <v>407.29599999999999</v>
      </c>
      <c r="N73" s="31" t="s">
        <v>28</v>
      </c>
      <c r="O73" s="31" t="s">
        <v>28</v>
      </c>
      <c r="P73" s="31" t="s">
        <v>28</v>
      </c>
      <c r="Q73" s="31" t="str">
        <f t="shared" si="7"/>
        <v>no data</v>
      </c>
      <c r="R73" s="31" t="str">
        <f t="shared" si="7"/>
        <v>no data</v>
      </c>
    </row>
    <row r="74" spans="1:18">
      <c r="A74" s="13">
        <v>800</v>
      </c>
      <c r="B74" s="13">
        <v>82.13</v>
      </c>
      <c r="C74" s="13">
        <v>-272663</v>
      </c>
      <c r="D74" s="13">
        <v>418.24099999999999</v>
      </c>
      <c r="E74" s="27">
        <v>-607256</v>
      </c>
      <c r="F74" s="13">
        <v>39.649000000000001</v>
      </c>
      <c r="G74" s="13"/>
      <c r="H74" s="13"/>
      <c r="K74" s="29">
        <f t="shared" si="8"/>
        <v>800</v>
      </c>
      <c r="L74" s="30">
        <f t="shared" si="8"/>
        <v>82.13</v>
      </c>
      <c r="M74" s="30">
        <f t="shared" si="9"/>
        <v>418.24099999999999</v>
      </c>
      <c r="N74" s="31" t="s">
        <v>28</v>
      </c>
      <c r="O74" s="31" t="s">
        <v>28</v>
      </c>
      <c r="P74" s="31" t="s">
        <v>28</v>
      </c>
      <c r="Q74" s="31" t="str">
        <f t="shared" si="7"/>
        <v>no data</v>
      </c>
      <c r="R74" s="31" t="str">
        <f t="shared" si="7"/>
        <v>no data</v>
      </c>
    </row>
    <row r="75" spans="1:18">
      <c r="A75" s="13">
        <v>900</v>
      </c>
      <c r="B75" s="13">
        <v>82.37</v>
      </c>
      <c r="C75" s="13">
        <v>-264438</v>
      </c>
      <c r="D75" s="13">
        <v>427.92899999999997</v>
      </c>
      <c r="E75" s="27">
        <v>-649574</v>
      </c>
      <c r="F75" s="13">
        <v>37.698999999999998</v>
      </c>
      <c r="G75" s="13"/>
      <c r="H75" s="13"/>
      <c r="K75" s="29">
        <f t="shared" si="8"/>
        <v>900</v>
      </c>
      <c r="L75" s="30">
        <f t="shared" si="8"/>
        <v>82.37</v>
      </c>
      <c r="M75" s="30">
        <f t="shared" si="9"/>
        <v>427.92899999999997</v>
      </c>
      <c r="N75" s="31" t="s">
        <v>28</v>
      </c>
      <c r="O75" s="31" t="s">
        <v>28</v>
      </c>
      <c r="P75" s="31" t="s">
        <v>28</v>
      </c>
      <c r="Q75" s="31" t="str">
        <f t="shared" si="7"/>
        <v>no data</v>
      </c>
      <c r="R75" s="31" t="str">
        <f t="shared" si="7"/>
        <v>no data</v>
      </c>
    </row>
    <row r="76" spans="1:18">
      <c r="A76" s="13">
        <v>1000</v>
      </c>
      <c r="B76" s="13">
        <v>82.56</v>
      </c>
      <c r="C76" s="13">
        <v>-256191</v>
      </c>
      <c r="D76" s="13">
        <v>436.61700000000002</v>
      </c>
      <c r="E76" s="27">
        <v>-692809</v>
      </c>
      <c r="F76" s="13">
        <v>36.188000000000002</v>
      </c>
      <c r="G76" s="13"/>
      <c r="H76" s="13"/>
      <c r="K76" s="29">
        <f t="shared" si="8"/>
        <v>1000</v>
      </c>
      <c r="L76" s="30">
        <f t="shared" si="8"/>
        <v>82.56</v>
      </c>
      <c r="M76" s="30">
        <f t="shared" si="9"/>
        <v>436.61700000000002</v>
      </c>
      <c r="N76" s="31" t="s">
        <v>28</v>
      </c>
      <c r="O76" s="31" t="s">
        <v>28</v>
      </c>
      <c r="P76" s="31" t="s">
        <v>28</v>
      </c>
      <c r="Q76" s="31" t="str">
        <f t="shared" si="7"/>
        <v>no data</v>
      </c>
      <c r="R76" s="31" t="str">
        <f t="shared" si="7"/>
        <v>no data</v>
      </c>
    </row>
    <row r="77" spans="1:18">
      <c r="A77" s="13">
        <v>1100</v>
      </c>
      <c r="B77" s="13">
        <v>82.72</v>
      </c>
      <c r="C77" s="13">
        <v>-247927</v>
      </c>
      <c r="D77" s="13">
        <v>444.49400000000003</v>
      </c>
      <c r="E77" s="27">
        <v>-736870</v>
      </c>
      <c r="F77" s="13">
        <v>34.99</v>
      </c>
      <c r="G77" s="13"/>
      <c r="H77" s="13"/>
      <c r="K77" s="29">
        <f t="shared" si="8"/>
        <v>1100</v>
      </c>
      <c r="L77" s="30">
        <f t="shared" si="8"/>
        <v>82.72</v>
      </c>
      <c r="M77" s="30">
        <f t="shared" si="9"/>
        <v>444.49400000000003</v>
      </c>
      <c r="N77" s="31" t="s">
        <v>28</v>
      </c>
      <c r="O77" s="31" t="s">
        <v>28</v>
      </c>
      <c r="P77" s="31" t="s">
        <v>28</v>
      </c>
      <c r="Q77" s="31" t="str">
        <f t="shared" si="7"/>
        <v>no data</v>
      </c>
      <c r="R77" s="31" t="str">
        <f t="shared" si="7"/>
        <v>no data</v>
      </c>
    </row>
    <row r="78" spans="1:18">
      <c r="A78" s="13">
        <v>1200</v>
      </c>
      <c r="B78" s="13">
        <v>82.86</v>
      </c>
      <c r="C78" s="13">
        <v>-239648</v>
      </c>
      <c r="D78" s="13">
        <v>451.697</v>
      </c>
      <c r="E78" s="27">
        <v>-781685</v>
      </c>
      <c r="F78" s="13">
        <v>34.024999999999999</v>
      </c>
      <c r="G78" s="13"/>
      <c r="H78" s="13"/>
      <c r="K78" s="29">
        <f t="shared" si="8"/>
        <v>1200</v>
      </c>
      <c r="L78" s="30">
        <f t="shared" si="8"/>
        <v>82.86</v>
      </c>
      <c r="M78" s="30">
        <f t="shared" si="9"/>
        <v>451.697</v>
      </c>
      <c r="N78" s="31" t="s">
        <v>28</v>
      </c>
      <c r="O78" s="31" t="s">
        <v>28</v>
      </c>
      <c r="P78" s="31" t="s">
        <v>28</v>
      </c>
      <c r="Q78" s="31" t="str">
        <f t="shared" si="7"/>
        <v>no data</v>
      </c>
      <c r="R78" s="31" t="str">
        <f t="shared" si="7"/>
        <v>no data</v>
      </c>
    </row>
    <row r="79" spans="1:18">
      <c r="A79" s="13">
        <v>1300</v>
      </c>
      <c r="B79" s="13">
        <v>82.98</v>
      </c>
      <c r="C79" s="13">
        <v>-231356</v>
      </c>
      <c r="D79" s="13">
        <v>458.334</v>
      </c>
      <c r="E79" s="27">
        <v>-827191</v>
      </c>
      <c r="F79" s="13">
        <v>33.235999999999997</v>
      </c>
      <c r="G79" s="13"/>
      <c r="H79" s="13"/>
      <c r="K79" s="29">
        <f t="shared" si="8"/>
        <v>1300</v>
      </c>
      <c r="L79" s="30">
        <f t="shared" si="8"/>
        <v>82.98</v>
      </c>
      <c r="M79" s="30">
        <f t="shared" si="9"/>
        <v>458.334</v>
      </c>
      <c r="N79" s="31" t="s">
        <v>28</v>
      </c>
      <c r="O79" s="31" t="s">
        <v>28</v>
      </c>
      <c r="P79" s="31" t="s">
        <v>28</v>
      </c>
      <c r="Q79" s="31" t="str">
        <f t="shared" si="7"/>
        <v>no data</v>
      </c>
      <c r="R79" s="31" t="str">
        <f t="shared" si="7"/>
        <v>no data</v>
      </c>
    </row>
    <row r="80" spans="1:18">
      <c r="A80" s="13">
        <v>1400</v>
      </c>
      <c r="B80" s="13">
        <v>83.09</v>
      </c>
      <c r="C80" s="13">
        <v>-223052</v>
      </c>
      <c r="D80" s="13">
        <v>464.488</v>
      </c>
      <c r="E80" s="27">
        <v>-873336</v>
      </c>
      <c r="F80" s="13">
        <v>32.584000000000003</v>
      </c>
      <c r="G80" s="13"/>
      <c r="H80" s="13"/>
      <c r="K80" s="29">
        <f t="shared" si="8"/>
        <v>1400</v>
      </c>
      <c r="L80" s="30">
        <f t="shared" si="8"/>
        <v>83.09</v>
      </c>
      <c r="M80" s="30">
        <f t="shared" si="9"/>
        <v>464.488</v>
      </c>
      <c r="N80" s="31" t="s">
        <v>28</v>
      </c>
      <c r="O80" s="31" t="s">
        <v>28</v>
      </c>
      <c r="P80" s="31" t="s">
        <v>28</v>
      </c>
      <c r="Q80" s="31" t="str">
        <f t="shared" si="7"/>
        <v>no data</v>
      </c>
      <c r="R80" s="31" t="str">
        <f t="shared" si="7"/>
        <v>no data</v>
      </c>
    </row>
    <row r="81" spans="1:18">
      <c r="A81" s="13">
        <v>1500</v>
      </c>
      <c r="B81" s="13">
        <v>83.2</v>
      </c>
      <c r="C81" s="13">
        <v>-214738</v>
      </c>
      <c r="D81" s="13">
        <v>470.22500000000002</v>
      </c>
      <c r="E81" s="27">
        <v>-920075</v>
      </c>
      <c r="F81" s="13">
        <v>32.039000000000001</v>
      </c>
      <c r="G81" s="13"/>
      <c r="H81" s="13"/>
      <c r="K81" s="29">
        <f t="shared" si="8"/>
        <v>1500</v>
      </c>
      <c r="L81" s="30">
        <f t="shared" si="8"/>
        <v>83.2</v>
      </c>
      <c r="M81" s="30">
        <f t="shared" si="9"/>
        <v>470.22500000000002</v>
      </c>
      <c r="N81" s="31" t="s">
        <v>28</v>
      </c>
      <c r="O81" s="31" t="s">
        <v>28</v>
      </c>
      <c r="P81" s="31" t="s">
        <v>28</v>
      </c>
      <c r="Q81" s="31" t="str">
        <f t="shared" si="7"/>
        <v>no data</v>
      </c>
      <c r="R81" s="31" t="str">
        <f t="shared" si="7"/>
        <v>no data</v>
      </c>
    </row>
    <row r="82" spans="1:18">
      <c r="A82" s="13">
        <v>1600</v>
      </c>
      <c r="B82" s="13">
        <v>83.3</v>
      </c>
      <c r="C82" s="13">
        <v>-206413</v>
      </c>
      <c r="D82" s="13">
        <v>475.59699999999998</v>
      </c>
      <c r="E82" s="27">
        <v>-967369</v>
      </c>
      <c r="F82" s="13">
        <v>31.581</v>
      </c>
      <c r="K82" s="29">
        <f t="shared" si="8"/>
        <v>1600</v>
      </c>
      <c r="L82" s="30">
        <f t="shared" si="8"/>
        <v>83.3</v>
      </c>
      <c r="M82" s="30">
        <f t="shared" si="9"/>
        <v>475.59699999999998</v>
      </c>
      <c r="N82" s="31" t="s">
        <v>28</v>
      </c>
      <c r="O82" s="31" t="s">
        <v>28</v>
      </c>
      <c r="P82" s="31" t="s">
        <v>28</v>
      </c>
      <c r="Q82" s="31" t="str">
        <f t="shared" si="7"/>
        <v>no data</v>
      </c>
      <c r="R82" s="31" t="str">
        <f t="shared" si="7"/>
        <v>no data</v>
      </c>
    </row>
    <row r="83" spans="1:18">
      <c r="A83" s="13">
        <v>1700</v>
      </c>
      <c r="B83" s="13">
        <v>83.39</v>
      </c>
      <c r="C83" s="13">
        <v>-198079</v>
      </c>
      <c r="D83" s="13">
        <v>480.65</v>
      </c>
      <c r="E83" s="27">
        <v>-1015184</v>
      </c>
      <c r="F83" s="13">
        <v>31.192</v>
      </c>
      <c r="K83" s="29">
        <f t="shared" si="8"/>
        <v>1700</v>
      </c>
      <c r="L83" s="30">
        <f t="shared" si="8"/>
        <v>83.39</v>
      </c>
      <c r="M83" s="30">
        <f t="shared" si="9"/>
        <v>480.65</v>
      </c>
      <c r="N83" s="31" t="s">
        <v>28</v>
      </c>
      <c r="O83" s="31" t="s">
        <v>28</v>
      </c>
      <c r="P83" s="31" t="s">
        <v>28</v>
      </c>
      <c r="Q83" s="31" t="str">
        <f t="shared" si="7"/>
        <v>no data</v>
      </c>
      <c r="R83" s="31" t="str">
        <f t="shared" si="7"/>
        <v>no data</v>
      </c>
    </row>
    <row r="84" spans="1:18">
      <c r="A84" s="13">
        <v>1800</v>
      </c>
      <c r="B84" s="13">
        <v>83.48</v>
      </c>
      <c r="C84" s="13">
        <v>-189735</v>
      </c>
      <c r="D84" s="13">
        <v>485.41899999999998</v>
      </c>
      <c r="E84" s="27">
        <v>-1063489</v>
      </c>
      <c r="F84" s="13">
        <v>30.861000000000001</v>
      </c>
      <c r="K84" s="29">
        <f t="shared" si="8"/>
        <v>1800</v>
      </c>
      <c r="L84" s="30">
        <f t="shared" si="8"/>
        <v>83.48</v>
      </c>
      <c r="M84" s="30">
        <f t="shared" si="9"/>
        <v>485.41899999999998</v>
      </c>
      <c r="N84" s="31" t="s">
        <v>28</v>
      </c>
      <c r="O84" s="31" t="s">
        <v>28</v>
      </c>
      <c r="P84" s="31" t="s">
        <v>28</v>
      </c>
      <c r="Q84" s="31" t="str">
        <f t="shared" si="7"/>
        <v>no data</v>
      </c>
      <c r="R84" s="31" t="str">
        <f t="shared" si="7"/>
        <v>no data</v>
      </c>
    </row>
    <row r="85" spans="1:18">
      <c r="A85" s="13">
        <v>1900</v>
      </c>
      <c r="B85" s="13">
        <v>83.57</v>
      </c>
      <c r="C85" s="13">
        <v>-181383</v>
      </c>
      <c r="D85" s="13">
        <v>489.935</v>
      </c>
      <c r="E85" s="27">
        <v>-1112259</v>
      </c>
      <c r="F85" s="13">
        <v>30.577000000000002</v>
      </c>
      <c r="K85" s="29">
        <f t="shared" si="8"/>
        <v>1900</v>
      </c>
      <c r="L85" s="30">
        <f t="shared" si="8"/>
        <v>83.57</v>
      </c>
      <c r="M85" s="30">
        <f t="shared" si="9"/>
        <v>489.935</v>
      </c>
      <c r="N85" s="31" t="s">
        <v>28</v>
      </c>
      <c r="O85" s="31" t="s">
        <v>28</v>
      </c>
      <c r="P85" s="31" t="s">
        <v>28</v>
      </c>
      <c r="Q85" s="31" t="str">
        <f t="shared" si="7"/>
        <v>no data</v>
      </c>
      <c r="R85" s="31" t="str">
        <f t="shared" si="7"/>
        <v>no data</v>
      </c>
    </row>
    <row r="86" spans="1:18">
      <c r="A86" s="13">
        <v>2000</v>
      </c>
      <c r="B86" s="13">
        <v>83.65</v>
      </c>
      <c r="C86" s="13">
        <v>-173022</v>
      </c>
      <c r="D86" s="13">
        <v>494.22300000000001</v>
      </c>
      <c r="E86" s="27">
        <v>-1161469</v>
      </c>
      <c r="F86" s="13">
        <v>30.334</v>
      </c>
      <c r="K86" s="29">
        <f t="shared" si="8"/>
        <v>2000</v>
      </c>
      <c r="L86" s="30">
        <f t="shared" si="8"/>
        <v>83.65</v>
      </c>
      <c r="M86" s="30">
        <f t="shared" si="9"/>
        <v>494.22300000000001</v>
      </c>
      <c r="N86" s="31" t="s">
        <v>28</v>
      </c>
      <c r="O86" s="31" t="s">
        <v>28</v>
      </c>
      <c r="P86" s="31" t="s">
        <v>28</v>
      </c>
      <c r="Q86" s="31" t="str">
        <f t="shared" si="7"/>
        <v>no data</v>
      </c>
      <c r="R86" s="31" t="str">
        <f t="shared" si="7"/>
        <v>no data</v>
      </c>
    </row>
    <row r="90" spans="1:18">
      <c r="A90" s="8" t="s">
        <v>35</v>
      </c>
      <c r="D90" s="9" t="s">
        <v>36</v>
      </c>
      <c r="E90" s="10" t="s">
        <v>5</v>
      </c>
      <c r="K90" s="11"/>
    </row>
    <row r="91" spans="1:18">
      <c r="A91" s="8" t="s">
        <v>37</v>
      </c>
      <c r="K91" s="11" t="s">
        <v>7</v>
      </c>
    </row>
    <row r="92" spans="1:18">
      <c r="A92" s="12" t="s">
        <v>8</v>
      </c>
      <c r="K92" s="11" t="s">
        <v>9</v>
      </c>
    </row>
    <row r="93" spans="1:18">
      <c r="C93" s="13"/>
    </row>
    <row r="94" spans="1:18">
      <c r="A94" s="13"/>
      <c r="B94" s="14" t="s">
        <v>10</v>
      </c>
      <c r="C94" s="15" t="s">
        <v>11</v>
      </c>
      <c r="D94" s="16" t="s">
        <v>10</v>
      </c>
      <c r="E94" s="17" t="s">
        <v>11</v>
      </c>
      <c r="F94" s="15"/>
      <c r="G94" s="16"/>
      <c r="H94" s="13"/>
      <c r="K94" s="5" t="str">
        <f>A91</f>
        <v>Zinc Dichloride (monomeric gas)</v>
      </c>
      <c r="L94" s="5" t="str">
        <f>A90</f>
        <v>ZnCl2(g)</v>
      </c>
      <c r="M94" s="5" t="str">
        <f>CONCATENATE(D90,"(g)")</f>
        <v>Zn1Cl2(g)</v>
      </c>
      <c r="N94" s="5" t="s">
        <v>12</v>
      </c>
      <c r="O94" s="5" t="str">
        <f>A92</f>
        <v>-</v>
      </c>
    </row>
    <row r="95" spans="1:18">
      <c r="A95" s="18" t="s">
        <v>13</v>
      </c>
      <c r="B95" s="19" t="s">
        <v>14</v>
      </c>
      <c r="C95" s="18" t="s">
        <v>15</v>
      </c>
      <c r="D95" s="20" t="s">
        <v>16</v>
      </c>
      <c r="E95" s="21" t="s">
        <v>17</v>
      </c>
      <c r="F95" s="22" t="s">
        <v>18</v>
      </c>
      <c r="G95" s="23"/>
      <c r="H95" s="24"/>
      <c r="K95" s="25" t="s">
        <v>19</v>
      </c>
      <c r="L95" s="25" t="s">
        <v>20</v>
      </c>
      <c r="M95" s="25" t="s">
        <v>21</v>
      </c>
      <c r="N95" s="26" t="s">
        <v>22</v>
      </c>
      <c r="O95" s="25" t="s">
        <v>23</v>
      </c>
      <c r="P95" s="25" t="s">
        <v>24</v>
      </c>
      <c r="Q95" s="25" t="s">
        <v>25</v>
      </c>
      <c r="R95" s="25" t="s">
        <v>26</v>
      </c>
    </row>
    <row r="96" spans="1:18">
      <c r="A96" s="13">
        <v>298</v>
      </c>
      <c r="B96" s="13">
        <v>56.87</v>
      </c>
      <c r="C96" s="13">
        <v>-267282</v>
      </c>
      <c r="D96" s="13">
        <v>277.10199999999998</v>
      </c>
      <c r="E96" s="27">
        <v>-349900</v>
      </c>
      <c r="F96" s="28">
        <v>61.3</v>
      </c>
      <c r="G96" s="13"/>
      <c r="H96" t="s">
        <v>27</v>
      </c>
      <c r="K96" s="29">
        <f>A96</f>
        <v>298</v>
      </c>
      <c r="L96" s="30">
        <f>B96</f>
        <v>56.87</v>
      </c>
      <c r="M96" s="30">
        <f>D96</f>
        <v>277.10199999999998</v>
      </c>
      <c r="N96" s="31" t="s">
        <v>28</v>
      </c>
      <c r="O96" s="31" t="s">
        <v>28</v>
      </c>
      <c r="P96" s="31" t="s">
        <v>28</v>
      </c>
      <c r="Q96" s="31" t="str">
        <f t="shared" ref="Q96:R114" si="10">IF(ISNUMBER(G96),G96*4.184,"no data")</f>
        <v>no data</v>
      </c>
      <c r="R96" s="31" t="str">
        <f t="shared" si="10"/>
        <v>no data</v>
      </c>
    </row>
    <row r="97" spans="1:18">
      <c r="A97" s="13">
        <v>300</v>
      </c>
      <c r="B97" s="13">
        <v>56.93</v>
      </c>
      <c r="C97" s="13">
        <v>-267177</v>
      </c>
      <c r="D97" s="13">
        <v>277.45400000000001</v>
      </c>
      <c r="E97" s="27">
        <v>-350413</v>
      </c>
      <c r="F97" s="13">
        <v>61.011000000000003</v>
      </c>
      <c r="G97" s="13"/>
      <c r="K97" s="29">
        <f t="shared" ref="K97:L114" si="11">A97</f>
        <v>300</v>
      </c>
      <c r="L97" s="30">
        <f t="shared" si="11"/>
        <v>56.93</v>
      </c>
      <c r="M97" s="30">
        <f t="shared" ref="M97:M114" si="12">D97</f>
        <v>277.45400000000001</v>
      </c>
      <c r="N97" s="31" t="s">
        <v>28</v>
      </c>
      <c r="O97" s="31" t="s">
        <v>28</v>
      </c>
      <c r="P97" s="31" t="s">
        <v>28</v>
      </c>
      <c r="Q97" s="31" t="str">
        <f t="shared" si="10"/>
        <v>no data</v>
      </c>
      <c r="R97" s="31" t="str">
        <f t="shared" si="10"/>
        <v>no data</v>
      </c>
    </row>
    <row r="98" spans="1:18">
      <c r="A98" s="13">
        <v>400</v>
      </c>
      <c r="B98" s="13">
        <v>59.02</v>
      </c>
      <c r="C98" s="13">
        <v>-261364</v>
      </c>
      <c r="D98" s="13">
        <v>294.161</v>
      </c>
      <c r="E98" s="27">
        <v>-379028</v>
      </c>
      <c r="F98" s="13">
        <v>49.494999999999997</v>
      </c>
      <c r="G98" s="13"/>
      <c r="H98" s="13"/>
      <c r="K98" s="29">
        <f t="shared" si="11"/>
        <v>400</v>
      </c>
      <c r="L98" s="30">
        <f t="shared" si="11"/>
        <v>59.02</v>
      </c>
      <c r="M98" s="30">
        <f t="shared" si="12"/>
        <v>294.161</v>
      </c>
      <c r="N98" s="31" t="s">
        <v>28</v>
      </c>
      <c r="O98" s="31" t="s">
        <v>28</v>
      </c>
      <c r="P98" s="31" t="s">
        <v>28</v>
      </c>
      <c r="Q98" s="31" t="str">
        <f t="shared" si="10"/>
        <v>no data</v>
      </c>
      <c r="R98" s="31" t="str">
        <f t="shared" si="10"/>
        <v>no data</v>
      </c>
    </row>
    <row r="99" spans="1:18">
      <c r="A99" s="13">
        <v>500</v>
      </c>
      <c r="B99" s="13">
        <v>59.99</v>
      </c>
      <c r="C99" s="13">
        <v>-255408</v>
      </c>
      <c r="D99" s="13">
        <v>307.447</v>
      </c>
      <c r="E99" s="27">
        <v>-409132</v>
      </c>
      <c r="F99" s="13">
        <v>42.741</v>
      </c>
      <c r="G99" s="13"/>
      <c r="H99" s="13"/>
      <c r="K99" s="29">
        <f t="shared" si="11"/>
        <v>500</v>
      </c>
      <c r="L99" s="30">
        <f t="shared" si="11"/>
        <v>59.99</v>
      </c>
      <c r="M99" s="30">
        <f t="shared" si="12"/>
        <v>307.447</v>
      </c>
      <c r="N99" s="31" t="s">
        <v>28</v>
      </c>
      <c r="O99" s="31" t="s">
        <v>28</v>
      </c>
      <c r="P99" s="31" t="s">
        <v>28</v>
      </c>
      <c r="Q99" s="31" t="str">
        <f t="shared" si="10"/>
        <v>no data</v>
      </c>
      <c r="R99" s="31" t="str">
        <f t="shared" si="10"/>
        <v>no data</v>
      </c>
    </row>
    <row r="100" spans="1:18">
      <c r="A100" s="13">
        <v>600</v>
      </c>
      <c r="B100" s="13">
        <v>60.52</v>
      </c>
      <c r="C100" s="13">
        <v>-249381</v>
      </c>
      <c r="D100" s="13">
        <v>318.435</v>
      </c>
      <c r="E100" s="27">
        <v>-440442</v>
      </c>
      <c r="F100" s="13">
        <v>38.343000000000004</v>
      </c>
      <c r="G100" s="13"/>
      <c r="H100" s="13"/>
      <c r="K100" s="29">
        <f t="shared" si="11"/>
        <v>600</v>
      </c>
      <c r="L100" s="30">
        <f t="shared" si="11"/>
        <v>60.52</v>
      </c>
      <c r="M100" s="30">
        <f t="shared" si="12"/>
        <v>318.435</v>
      </c>
      <c r="N100" s="31" t="s">
        <v>28</v>
      </c>
      <c r="O100" s="31" t="s">
        <v>28</v>
      </c>
      <c r="P100" s="31" t="s">
        <v>28</v>
      </c>
      <c r="Q100" s="31" t="str">
        <f t="shared" si="10"/>
        <v>no data</v>
      </c>
      <c r="R100" s="31" t="str">
        <f t="shared" si="10"/>
        <v>no data</v>
      </c>
    </row>
    <row r="101" spans="1:18">
      <c r="A101" s="13">
        <v>700</v>
      </c>
      <c r="B101" s="13">
        <v>60.83</v>
      </c>
      <c r="C101" s="13">
        <v>-243312</v>
      </c>
      <c r="D101" s="13">
        <v>327.79</v>
      </c>
      <c r="E101" s="27">
        <v>-472765</v>
      </c>
      <c r="F101" s="13">
        <v>35.277000000000001</v>
      </c>
      <c r="G101" s="13"/>
      <c r="H101" s="13"/>
      <c r="K101" s="29">
        <f t="shared" si="11"/>
        <v>700</v>
      </c>
      <c r="L101" s="30">
        <f t="shared" si="11"/>
        <v>60.83</v>
      </c>
      <c r="M101" s="30">
        <f t="shared" si="12"/>
        <v>327.79</v>
      </c>
      <c r="N101" s="31" t="s">
        <v>28</v>
      </c>
      <c r="O101" s="31" t="s">
        <v>28</v>
      </c>
      <c r="P101" s="31" t="s">
        <v>28</v>
      </c>
      <c r="Q101" s="31" t="str">
        <f t="shared" si="10"/>
        <v>no data</v>
      </c>
      <c r="R101" s="31" t="str">
        <f t="shared" si="10"/>
        <v>no data</v>
      </c>
    </row>
    <row r="102" spans="1:18">
      <c r="A102" s="13">
        <v>800</v>
      </c>
      <c r="B102" s="13">
        <v>61.04</v>
      </c>
      <c r="C102" s="13">
        <v>-237217</v>
      </c>
      <c r="D102" s="13">
        <v>335.92700000000002</v>
      </c>
      <c r="E102" s="27">
        <v>-505959</v>
      </c>
      <c r="F102" s="13">
        <v>33.034999999999997</v>
      </c>
      <c r="G102" s="13"/>
      <c r="H102" s="13"/>
      <c r="K102" s="29">
        <f t="shared" si="11"/>
        <v>800</v>
      </c>
      <c r="L102" s="30">
        <f t="shared" si="11"/>
        <v>61.04</v>
      </c>
      <c r="M102" s="30">
        <f t="shared" si="12"/>
        <v>335.92700000000002</v>
      </c>
      <c r="N102" s="31" t="s">
        <v>28</v>
      </c>
      <c r="O102" s="31" t="s">
        <v>28</v>
      </c>
      <c r="P102" s="31" t="s">
        <v>28</v>
      </c>
      <c r="Q102" s="31" t="str">
        <f t="shared" si="10"/>
        <v>no data</v>
      </c>
      <c r="R102" s="31" t="str">
        <f t="shared" si="10"/>
        <v>no data</v>
      </c>
    </row>
    <row r="103" spans="1:18">
      <c r="A103" s="13">
        <v>900</v>
      </c>
      <c r="B103" s="13">
        <v>61.18</v>
      </c>
      <c r="C103" s="13">
        <v>-231106</v>
      </c>
      <c r="D103" s="13">
        <v>343.12599999999998</v>
      </c>
      <c r="E103" s="27">
        <v>-539919</v>
      </c>
      <c r="F103" s="13">
        <v>31.335000000000001</v>
      </c>
      <c r="G103" s="13"/>
      <c r="H103" s="13"/>
      <c r="K103" s="29">
        <f t="shared" si="11"/>
        <v>900</v>
      </c>
      <c r="L103" s="30">
        <f t="shared" si="11"/>
        <v>61.18</v>
      </c>
      <c r="M103" s="30">
        <f t="shared" si="12"/>
        <v>343.12599999999998</v>
      </c>
      <c r="N103" s="31" t="s">
        <v>28</v>
      </c>
      <c r="O103" s="31" t="s">
        <v>28</v>
      </c>
      <c r="P103" s="31" t="s">
        <v>28</v>
      </c>
      <c r="Q103" s="31" t="str">
        <f t="shared" si="10"/>
        <v>no data</v>
      </c>
      <c r="R103" s="31" t="str">
        <f t="shared" si="10"/>
        <v>no data</v>
      </c>
    </row>
    <row r="104" spans="1:18">
      <c r="A104" s="13">
        <v>1000</v>
      </c>
      <c r="B104" s="13">
        <v>61.28</v>
      </c>
      <c r="C104" s="13">
        <v>-224982</v>
      </c>
      <c r="D104" s="13">
        <v>349.577</v>
      </c>
      <c r="E104" s="27">
        <v>-574560</v>
      </c>
      <c r="F104" s="13">
        <v>30.010999999999999</v>
      </c>
      <c r="G104" s="13"/>
      <c r="H104" s="13"/>
      <c r="K104" s="29">
        <f t="shared" si="11"/>
        <v>1000</v>
      </c>
      <c r="L104" s="30">
        <f t="shared" si="11"/>
        <v>61.28</v>
      </c>
      <c r="M104" s="30">
        <f t="shared" si="12"/>
        <v>349.577</v>
      </c>
      <c r="N104" s="31" t="s">
        <v>28</v>
      </c>
      <c r="O104" s="31" t="s">
        <v>28</v>
      </c>
      <c r="P104" s="31" t="s">
        <v>28</v>
      </c>
      <c r="Q104" s="31" t="str">
        <f t="shared" si="10"/>
        <v>no data</v>
      </c>
      <c r="R104" s="31" t="str">
        <f t="shared" si="10"/>
        <v>no data</v>
      </c>
    </row>
    <row r="105" spans="1:18">
      <c r="A105" s="13">
        <v>1100</v>
      </c>
      <c r="B105" s="13">
        <v>61.36</v>
      </c>
      <c r="C105" s="13">
        <v>-218850</v>
      </c>
      <c r="D105" s="13">
        <v>355.42200000000003</v>
      </c>
      <c r="E105" s="27">
        <v>-609814</v>
      </c>
      <c r="F105" s="13">
        <v>28.957000000000001</v>
      </c>
      <c r="G105" s="13"/>
      <c r="H105" s="13"/>
      <c r="K105" s="29">
        <f t="shared" si="11"/>
        <v>1100</v>
      </c>
      <c r="L105" s="30">
        <f t="shared" si="11"/>
        <v>61.36</v>
      </c>
      <c r="M105" s="30">
        <f t="shared" si="12"/>
        <v>355.42200000000003</v>
      </c>
      <c r="N105" s="31" t="s">
        <v>28</v>
      </c>
      <c r="O105" s="31" t="s">
        <v>28</v>
      </c>
      <c r="P105" s="31" t="s">
        <v>28</v>
      </c>
      <c r="Q105" s="31" t="str">
        <f t="shared" si="10"/>
        <v>no data</v>
      </c>
      <c r="R105" s="31" t="str">
        <f t="shared" si="10"/>
        <v>no data</v>
      </c>
    </row>
    <row r="106" spans="1:18">
      <c r="A106" s="13">
        <v>1200</v>
      </c>
      <c r="B106" s="13">
        <v>61.41</v>
      </c>
      <c r="C106" s="13">
        <v>-212711</v>
      </c>
      <c r="D106" s="13">
        <v>360.76299999999998</v>
      </c>
      <c r="E106" s="27">
        <v>-645627</v>
      </c>
      <c r="F106" s="13">
        <v>28.103000000000002</v>
      </c>
      <c r="G106" s="13"/>
      <c r="H106" s="13"/>
      <c r="K106" s="29">
        <f t="shared" si="11"/>
        <v>1200</v>
      </c>
      <c r="L106" s="30">
        <f t="shared" si="11"/>
        <v>61.41</v>
      </c>
      <c r="M106" s="30">
        <f t="shared" si="12"/>
        <v>360.76299999999998</v>
      </c>
      <c r="N106" s="31" t="s">
        <v>28</v>
      </c>
      <c r="O106" s="31" t="s">
        <v>28</v>
      </c>
      <c r="P106" s="31" t="s">
        <v>28</v>
      </c>
      <c r="Q106" s="31" t="str">
        <f t="shared" si="10"/>
        <v>no data</v>
      </c>
      <c r="R106" s="31" t="str">
        <f t="shared" si="10"/>
        <v>no data</v>
      </c>
    </row>
    <row r="107" spans="1:18">
      <c r="A107" s="13">
        <v>1300</v>
      </c>
      <c r="B107" s="13">
        <v>61.46</v>
      </c>
      <c r="C107" s="13">
        <v>-206568</v>
      </c>
      <c r="D107" s="13">
        <v>365.68099999999998</v>
      </c>
      <c r="E107" s="27">
        <v>-681953</v>
      </c>
      <c r="F107" s="13">
        <v>27.401</v>
      </c>
      <c r="G107" s="13"/>
      <c r="H107" s="13"/>
      <c r="K107" s="29">
        <f t="shared" si="11"/>
        <v>1300</v>
      </c>
      <c r="L107" s="30">
        <f t="shared" si="11"/>
        <v>61.46</v>
      </c>
      <c r="M107" s="30">
        <f t="shared" si="12"/>
        <v>365.68099999999998</v>
      </c>
      <c r="N107" s="31" t="s">
        <v>28</v>
      </c>
      <c r="O107" s="31" t="s">
        <v>28</v>
      </c>
      <c r="P107" s="31" t="s">
        <v>28</v>
      </c>
      <c r="Q107" s="31" t="str">
        <f t="shared" si="10"/>
        <v>no data</v>
      </c>
      <c r="R107" s="31" t="str">
        <f t="shared" si="10"/>
        <v>no data</v>
      </c>
    </row>
    <row r="108" spans="1:18">
      <c r="A108" s="13">
        <v>1400</v>
      </c>
      <c r="B108" s="13">
        <v>61.49</v>
      </c>
      <c r="C108" s="13">
        <v>-200420</v>
      </c>
      <c r="D108" s="13">
        <v>370.23700000000002</v>
      </c>
      <c r="E108" s="27">
        <v>-718751</v>
      </c>
      <c r="F108" s="13">
        <v>26.815999999999999</v>
      </c>
      <c r="G108" s="13"/>
      <c r="H108" s="13"/>
      <c r="K108" s="29">
        <f t="shared" si="11"/>
        <v>1400</v>
      </c>
      <c r="L108" s="30">
        <f t="shared" si="11"/>
        <v>61.49</v>
      </c>
      <c r="M108" s="30">
        <f t="shared" si="12"/>
        <v>370.23700000000002</v>
      </c>
      <c r="N108" s="31" t="s">
        <v>28</v>
      </c>
      <c r="O108" s="31" t="s">
        <v>28</v>
      </c>
      <c r="P108" s="31" t="s">
        <v>28</v>
      </c>
      <c r="Q108" s="31" t="str">
        <f t="shared" si="10"/>
        <v>no data</v>
      </c>
      <c r="R108" s="31" t="str">
        <f t="shared" si="10"/>
        <v>no data</v>
      </c>
    </row>
    <row r="109" spans="1:18">
      <c r="A109" s="13">
        <v>1500</v>
      </c>
      <c r="B109" s="13">
        <v>61.52</v>
      </c>
      <c r="C109" s="13">
        <v>-194269</v>
      </c>
      <c r="D109" s="13">
        <v>374.48</v>
      </c>
      <c r="E109" s="27">
        <v>-755990</v>
      </c>
      <c r="F109" s="13">
        <v>26.324999999999999</v>
      </c>
      <c r="G109" s="13"/>
      <c r="H109" s="13"/>
      <c r="K109" s="29">
        <f t="shared" si="11"/>
        <v>1500</v>
      </c>
      <c r="L109" s="30">
        <f t="shared" si="11"/>
        <v>61.52</v>
      </c>
      <c r="M109" s="30">
        <f t="shared" si="12"/>
        <v>374.48</v>
      </c>
      <c r="N109" s="31" t="s">
        <v>28</v>
      </c>
      <c r="O109" s="31" t="s">
        <v>28</v>
      </c>
      <c r="P109" s="31" t="s">
        <v>28</v>
      </c>
      <c r="Q109" s="31" t="str">
        <f t="shared" si="10"/>
        <v>no data</v>
      </c>
      <c r="R109" s="31" t="str">
        <f t="shared" si="10"/>
        <v>no data</v>
      </c>
    </row>
    <row r="110" spans="1:18">
      <c r="A110" s="13">
        <v>1600</v>
      </c>
      <c r="B110" s="13">
        <v>61.55</v>
      </c>
      <c r="C110" s="13">
        <v>-188115</v>
      </c>
      <c r="D110" s="13">
        <v>378.452</v>
      </c>
      <c r="E110" s="27">
        <v>-793638</v>
      </c>
      <c r="F110" s="13">
        <v>25.908999999999999</v>
      </c>
      <c r="K110" s="29">
        <f t="shared" si="11"/>
        <v>1600</v>
      </c>
      <c r="L110" s="30">
        <f t="shared" si="11"/>
        <v>61.55</v>
      </c>
      <c r="M110" s="30">
        <f t="shared" si="12"/>
        <v>378.452</v>
      </c>
      <c r="N110" s="31" t="s">
        <v>28</v>
      </c>
      <c r="O110" s="31" t="s">
        <v>28</v>
      </c>
      <c r="P110" s="31" t="s">
        <v>28</v>
      </c>
      <c r="Q110" s="31" t="str">
        <f t="shared" si="10"/>
        <v>no data</v>
      </c>
      <c r="R110" s="31" t="str">
        <f t="shared" si="10"/>
        <v>no data</v>
      </c>
    </row>
    <row r="111" spans="1:18">
      <c r="A111" s="13">
        <v>1700</v>
      </c>
      <c r="B111" s="13">
        <v>61.56</v>
      </c>
      <c r="C111" s="13">
        <v>-181960</v>
      </c>
      <c r="D111" s="13">
        <v>382.18400000000003</v>
      </c>
      <c r="E111" s="27">
        <v>-831672</v>
      </c>
      <c r="F111" s="13">
        <v>25.553999999999998</v>
      </c>
      <c r="K111" s="29">
        <f t="shared" si="11"/>
        <v>1700</v>
      </c>
      <c r="L111" s="30">
        <f t="shared" si="11"/>
        <v>61.56</v>
      </c>
      <c r="M111" s="30">
        <f t="shared" si="12"/>
        <v>382.18400000000003</v>
      </c>
      <c r="N111" s="31" t="s">
        <v>28</v>
      </c>
      <c r="O111" s="31" t="s">
        <v>28</v>
      </c>
      <c r="P111" s="31" t="s">
        <v>28</v>
      </c>
      <c r="Q111" s="31" t="str">
        <f t="shared" si="10"/>
        <v>no data</v>
      </c>
      <c r="R111" s="31" t="str">
        <f t="shared" si="10"/>
        <v>no data</v>
      </c>
    </row>
    <row r="112" spans="1:18">
      <c r="A112" s="13">
        <v>1800</v>
      </c>
      <c r="B112" s="13">
        <v>61.58</v>
      </c>
      <c r="C112" s="13">
        <v>-175803</v>
      </c>
      <c r="D112" s="13">
        <v>385.70299999999997</v>
      </c>
      <c r="E112" s="27">
        <v>-870068</v>
      </c>
      <c r="F112" s="13">
        <v>25.248000000000001</v>
      </c>
      <c r="K112" s="29">
        <f t="shared" si="11"/>
        <v>1800</v>
      </c>
      <c r="L112" s="30">
        <f t="shared" si="11"/>
        <v>61.58</v>
      </c>
      <c r="M112" s="30">
        <f t="shared" si="12"/>
        <v>385.70299999999997</v>
      </c>
      <c r="N112" s="31" t="s">
        <v>28</v>
      </c>
      <c r="O112" s="31" t="s">
        <v>28</v>
      </c>
      <c r="P112" s="31" t="s">
        <v>28</v>
      </c>
      <c r="Q112" s="31" t="str">
        <f t="shared" si="10"/>
        <v>no data</v>
      </c>
      <c r="R112" s="31" t="str">
        <f t="shared" si="10"/>
        <v>no data</v>
      </c>
    </row>
    <row r="113" spans="1:18">
      <c r="A113" s="13">
        <v>1900</v>
      </c>
      <c r="B113" s="13">
        <v>61.59</v>
      </c>
      <c r="C113" s="13">
        <v>-169644</v>
      </c>
      <c r="D113" s="13">
        <v>389.03300000000002</v>
      </c>
      <c r="E113" s="27">
        <v>-908806</v>
      </c>
      <c r="F113" s="13">
        <v>24.984000000000002</v>
      </c>
      <c r="K113" s="29">
        <f t="shared" si="11"/>
        <v>1900</v>
      </c>
      <c r="L113" s="30">
        <f t="shared" si="11"/>
        <v>61.59</v>
      </c>
      <c r="M113" s="30">
        <f t="shared" si="12"/>
        <v>389.03300000000002</v>
      </c>
      <c r="N113" s="31" t="s">
        <v>28</v>
      </c>
      <c r="O113" s="31" t="s">
        <v>28</v>
      </c>
      <c r="P113" s="31" t="s">
        <v>28</v>
      </c>
      <c r="Q113" s="31" t="str">
        <f t="shared" si="10"/>
        <v>no data</v>
      </c>
      <c r="R113" s="31" t="str">
        <f t="shared" si="10"/>
        <v>no data</v>
      </c>
    </row>
    <row r="114" spans="1:18">
      <c r="A114" s="13">
        <v>2000</v>
      </c>
      <c r="B114" s="13">
        <v>61.61</v>
      </c>
      <c r="C114" s="13">
        <v>-163484</v>
      </c>
      <c r="D114" s="13">
        <v>392.19299999999998</v>
      </c>
      <c r="E114" s="27">
        <v>-947869</v>
      </c>
      <c r="F114" s="13">
        <v>24.754999999999999</v>
      </c>
      <c r="K114" s="29">
        <f t="shared" si="11"/>
        <v>2000</v>
      </c>
      <c r="L114" s="30">
        <f t="shared" si="11"/>
        <v>61.61</v>
      </c>
      <c r="M114" s="30">
        <f t="shared" si="12"/>
        <v>392.19299999999998</v>
      </c>
      <c r="N114" s="31" t="s">
        <v>28</v>
      </c>
      <c r="O114" s="31" t="s">
        <v>28</v>
      </c>
      <c r="P114" s="31" t="s">
        <v>28</v>
      </c>
      <c r="Q114" s="31" t="str">
        <f t="shared" si="10"/>
        <v>no data</v>
      </c>
      <c r="R114" s="31" t="str">
        <f t="shared" si="10"/>
        <v>no data</v>
      </c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KKH91 clean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Lerner</dc:creator>
  <cp:lastModifiedBy>Allan Lerner</cp:lastModifiedBy>
  <dcterms:created xsi:type="dcterms:W3CDTF">2023-05-02T19:05:16Z</dcterms:created>
  <dcterms:modified xsi:type="dcterms:W3CDTF">2023-05-02T19:06:43Z</dcterms:modified>
</cp:coreProperties>
</file>