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15135" windowHeight="9300"/>
  </bookViews>
  <sheets>
    <sheet name="Summary" sheetId="1" r:id="rId1"/>
    <sheet name="DIC" sheetId="2" r:id="rId2"/>
  </sheets>
  <calcPr calcId="124519"/>
</workbook>
</file>

<file path=xl/calcChain.xml><?xml version="1.0" encoding="utf-8"?>
<calcChain xmlns="http://schemas.openxmlformats.org/spreadsheetml/2006/main">
  <c r="D8" i="2"/>
  <c r="E5" l="1"/>
  <c r="E4"/>
  <c r="E3"/>
  <c r="E8" s="1"/>
  <c r="I54" i="1"/>
  <c r="H54"/>
  <c r="F9" i="2" l="1"/>
</calcChain>
</file>

<file path=xl/sharedStrings.xml><?xml version="1.0" encoding="utf-8"?>
<sst xmlns="http://schemas.openxmlformats.org/spreadsheetml/2006/main" count="204" uniqueCount="122">
  <si>
    <r>
      <t>d</t>
    </r>
    <r>
      <rPr>
        <b/>
        <sz val="10"/>
        <rFont val="Arial"/>
        <family val="2"/>
      </rPr>
      <t>2H</t>
    </r>
  </si>
  <si>
    <r>
      <t>d</t>
    </r>
    <r>
      <rPr>
        <b/>
        <sz val="10"/>
        <rFont val="Arial"/>
        <family val="2"/>
      </rPr>
      <t>13C</t>
    </r>
  </si>
  <si>
    <r>
      <t>d</t>
    </r>
    <r>
      <rPr>
        <b/>
        <sz val="10"/>
        <rFont val="Arial"/>
        <family val="2"/>
      </rPr>
      <t>18O</t>
    </r>
  </si>
  <si>
    <t>Sericite</t>
  </si>
  <si>
    <t xml:space="preserve">NBS30       </t>
  </si>
  <si>
    <t>Water Canyon</t>
  </si>
  <si>
    <t xml:space="preserve">Misasa      </t>
  </si>
  <si>
    <t>Banco Bonito</t>
  </si>
  <si>
    <t>Marble</t>
  </si>
  <si>
    <t>sulfate</t>
  </si>
  <si>
    <t>garnet</t>
  </si>
  <si>
    <t>quartz</t>
  </si>
  <si>
    <t>olivine</t>
  </si>
  <si>
    <t xml:space="preserve">Carara         </t>
  </si>
  <si>
    <t xml:space="preserve">NBS28          </t>
  </si>
  <si>
    <t xml:space="preserve">IPQ            </t>
  </si>
  <si>
    <t>phosphate</t>
  </si>
  <si>
    <t>San Carlos (SCO)</t>
  </si>
  <si>
    <t>calcite</t>
  </si>
  <si>
    <t>NBS19</t>
  </si>
  <si>
    <t>Internal</t>
  </si>
  <si>
    <t>SLAP</t>
  </si>
  <si>
    <t>GISP</t>
  </si>
  <si>
    <t>BUD (Butte, Dilles)</t>
  </si>
  <si>
    <t>IAEA-CH-7</t>
  </si>
  <si>
    <t>Other</t>
  </si>
  <si>
    <t>polyethylene</t>
  </si>
  <si>
    <t>VSMOW</t>
  </si>
  <si>
    <t>VPDB</t>
  </si>
  <si>
    <t>L-SVEC</t>
  </si>
  <si>
    <t>Li2CO3</t>
  </si>
  <si>
    <t>NBS18</t>
  </si>
  <si>
    <t>Name</t>
  </si>
  <si>
    <t>Minerals</t>
  </si>
  <si>
    <t>Waters</t>
  </si>
  <si>
    <t>TU-2</t>
  </si>
  <si>
    <t>sulfide</t>
  </si>
  <si>
    <t>CaCO3</t>
  </si>
  <si>
    <t>NBS123</t>
  </si>
  <si>
    <t>ZnS</t>
  </si>
  <si>
    <t>BaSO4</t>
  </si>
  <si>
    <t>AgH2PO4</t>
  </si>
  <si>
    <t>water</t>
  </si>
  <si>
    <t>silica sand</t>
  </si>
  <si>
    <t>SiO2</t>
  </si>
  <si>
    <t>Mg2SiO4</t>
  </si>
  <si>
    <t>H2O</t>
  </si>
  <si>
    <t>Li-carbonate</t>
  </si>
  <si>
    <t>NBS127</t>
  </si>
  <si>
    <t>MCA-7</t>
  </si>
  <si>
    <t>MCA-8</t>
  </si>
  <si>
    <t>MCA-9</t>
  </si>
  <si>
    <t>KH-2</t>
  </si>
  <si>
    <t>carbonatite</t>
  </si>
  <si>
    <t>limestone</t>
  </si>
  <si>
    <t>NIST</t>
  </si>
  <si>
    <t>EUG tap water</t>
  </si>
  <si>
    <t>Lab Gas</t>
  </si>
  <si>
    <t>H2 Oztech</t>
  </si>
  <si>
    <t>H2 tank</t>
  </si>
  <si>
    <t>CO2 Oztech</t>
  </si>
  <si>
    <t>CO Ottawa</t>
  </si>
  <si>
    <t>CO tank</t>
  </si>
  <si>
    <r>
      <t>d</t>
    </r>
    <r>
      <rPr>
        <b/>
        <sz val="10"/>
        <rFont val="Arial"/>
        <family val="2"/>
      </rPr>
      <t>17O</t>
    </r>
  </si>
  <si>
    <t>Na-bicarb</t>
  </si>
  <si>
    <t>SB08</t>
  </si>
  <si>
    <t>Fiji bottled</t>
  </si>
  <si>
    <t>Faribanks</t>
  </si>
  <si>
    <t>RUH2</t>
  </si>
  <si>
    <t>Silicates for O</t>
  </si>
  <si>
    <t>Silicates for D</t>
  </si>
  <si>
    <t>Carbonates</t>
  </si>
  <si>
    <t>Miscellaneous</t>
  </si>
  <si>
    <t>Muscovite</t>
  </si>
  <si>
    <t>Gore Mtn. (UOG)</t>
  </si>
  <si>
    <t>Lavender tank 2014-Nov-18</t>
  </si>
  <si>
    <t>W62001</t>
  </si>
  <si>
    <t>CO2</t>
  </si>
  <si>
    <t>He+CO2</t>
  </si>
  <si>
    <t>CO</t>
  </si>
  <si>
    <t>H2</t>
  </si>
  <si>
    <t>O2</t>
  </si>
  <si>
    <t>USGS, NIST</t>
  </si>
  <si>
    <t>USGS</t>
  </si>
  <si>
    <t>CO2 tank - original</t>
  </si>
  <si>
    <t>CO2 tank - 2015-Sept-16 (see below)</t>
  </si>
  <si>
    <t>USGS47 Lk. Louise</t>
  </si>
  <si>
    <t>NIST #</t>
  </si>
  <si>
    <t>biotite</t>
  </si>
  <si>
    <t>USGS57</t>
  </si>
  <si>
    <t>USGS58</t>
  </si>
  <si>
    <t>Lavender tank 2016-Oct-14</t>
  </si>
  <si>
    <t>USGS77</t>
  </si>
  <si>
    <t>caffeine</t>
  </si>
  <si>
    <t>USGS62</t>
  </si>
  <si>
    <t>USGS 53 Lake Shala</t>
  </si>
  <si>
    <t>Lavender tank 2015-Sept-16</t>
  </si>
  <si>
    <t>Lavender tank 2012-Jan-09</t>
  </si>
  <si>
    <t>O2 UW filled Feb 2020</t>
  </si>
  <si>
    <t>Gore Mtn. (UWG)</t>
  </si>
  <si>
    <t>lepidolite</t>
  </si>
  <si>
    <t>Tanco zone 9</t>
  </si>
  <si>
    <t>internal</t>
  </si>
  <si>
    <t>Airgas calibration He + 0.3% CO2</t>
  </si>
  <si>
    <t>d13C</t>
  </si>
  <si>
    <t># reps</t>
  </si>
  <si>
    <t>5 reps</t>
  </si>
  <si>
    <t>solid</t>
  </si>
  <si>
    <t>4 reps</t>
  </si>
  <si>
    <t>sum</t>
  </si>
  <si>
    <t>average</t>
  </si>
  <si>
    <t>3 reps</t>
  </si>
  <si>
    <t>sodium bicarbonate</t>
  </si>
  <si>
    <t>NaHCO3</t>
  </si>
  <si>
    <t>Lavender tank 2020-Dec-01</t>
  </si>
  <si>
    <t>Lavender tank 2020-May-26</t>
  </si>
  <si>
    <t>Lavender tank 2022-Aug-31</t>
  </si>
  <si>
    <t>measured with Ellen's tank, never used in Isodat</t>
  </si>
  <si>
    <t>O2 green tank vs. UW Feb 19 2020</t>
  </si>
  <si>
    <t>O2 green tank vs. UW Nov 23 2020</t>
  </si>
  <si>
    <t>O2 green tank vs. UW Mar 30 2023</t>
  </si>
  <si>
    <t>avg of 12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</si>
</sst>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/>
    <xf numFmtId="2" fontId="0" fillId="0" borderId="0" xfId="0" applyNumberForma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0" fillId="2" borderId="0" xfId="0" applyNumberFormat="1" applyFill="1"/>
    <xf numFmtId="0" fontId="5" fillId="0" borderId="0" xfId="0" applyFont="1" applyAlignment="1">
      <alignment horizontal="left"/>
    </xf>
    <xf numFmtId="0" fontId="5" fillId="0" borderId="0" xfId="0" applyFont="1"/>
    <xf numFmtId="2" fontId="5" fillId="0" borderId="0" xfId="0" applyNumberFormat="1" applyFont="1"/>
    <xf numFmtId="0" fontId="5" fillId="2" borderId="0" xfId="0" applyFont="1" applyFill="1" applyAlignment="1">
      <alignment horizontal="left"/>
    </xf>
    <xf numFmtId="2" fontId="0" fillId="3" borderId="0" xfId="0" applyNumberFormat="1" applyFill="1"/>
    <xf numFmtId="0" fontId="6" fillId="0" borderId="0" xfId="0" applyFont="1"/>
    <xf numFmtId="17" fontId="1" fillId="0" borderId="0" xfId="0" applyNumberFormat="1" applyFont="1"/>
    <xf numFmtId="164" fontId="3" fillId="0" borderId="0" xfId="0" applyNumberFormat="1" applyFont="1" applyAlignment="1">
      <alignment horizontal="center"/>
    </xf>
    <xf numFmtId="164" fontId="0" fillId="0" borderId="0" xfId="0" applyNumberFormat="1"/>
    <xf numFmtId="0" fontId="5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Fill="1"/>
    <xf numFmtId="0" fontId="5" fillId="0" borderId="0" xfId="0" applyFont="1" applyFill="1" applyAlignment="1">
      <alignment horizontal="lef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tabSelected="1" workbookViewId="0">
      <pane ySplit="825" activePane="bottomLeft"/>
      <selection activeCell="A2" sqref="A2"/>
      <selection pane="bottomLeft"/>
    </sheetView>
  </sheetViews>
  <sheetFormatPr defaultRowHeight="12.75"/>
  <cols>
    <col min="1" max="1" width="3.5703125" style="2" customWidth="1"/>
    <col min="2" max="2" width="1.5703125" style="2" customWidth="1"/>
    <col min="3" max="3" width="34" style="2" bestFit="1" customWidth="1"/>
    <col min="4" max="4" width="6.85546875" style="2" bestFit="1" customWidth="1"/>
    <col min="5" max="5" width="20" style="2" bestFit="1" customWidth="1"/>
    <col min="6" max="6" width="9.42578125" style="2" bestFit="1" customWidth="1"/>
    <col min="7" max="7" width="10" style="16" customWidth="1"/>
    <col min="8" max="8" width="9.5703125" style="3" bestFit="1" customWidth="1"/>
    <col min="9" max="9" width="7.85546875" style="3" bestFit="1" customWidth="1"/>
    <col min="10" max="10" width="6.7109375" style="3" bestFit="1" customWidth="1"/>
    <col min="11" max="11" width="7.7109375" style="3" bestFit="1" customWidth="1"/>
    <col min="12" max="12" width="7.28515625" style="10" bestFit="1" customWidth="1"/>
    <col min="13" max="13" width="7.28515625" bestFit="1" customWidth="1"/>
    <col min="14" max="14" width="7.28515625" style="3" bestFit="1" customWidth="1"/>
    <col min="15" max="15" width="6.42578125" style="3" bestFit="1" customWidth="1"/>
    <col min="16" max="16" width="5.7109375" style="3" bestFit="1" customWidth="1"/>
    <col min="17" max="17" width="5.7109375" customWidth="1"/>
    <col min="18" max="18" width="7.28515625" style="3" customWidth="1"/>
    <col min="19" max="19" width="6.28515625" style="3" bestFit="1" customWidth="1"/>
    <col min="20" max="20" width="7.140625" style="3" bestFit="1" customWidth="1"/>
    <col min="21" max="21" width="6.28515625" style="3" bestFit="1" customWidth="1"/>
    <col min="22" max="22" width="5.7109375" style="3" bestFit="1" customWidth="1"/>
    <col min="23" max="23" width="6.28515625" style="3" bestFit="1" customWidth="1"/>
  </cols>
  <sheetData>
    <row r="1" spans="1:23" s="2" customFormat="1">
      <c r="G1" s="15" t="s">
        <v>0</v>
      </c>
      <c r="H1" s="5" t="s">
        <v>1</v>
      </c>
      <c r="I1" s="5" t="s">
        <v>2</v>
      </c>
      <c r="J1" s="5" t="s">
        <v>2</v>
      </c>
      <c r="K1" s="5" t="s">
        <v>63</v>
      </c>
      <c r="L1" s="9"/>
      <c r="M1" s="9"/>
      <c r="N1" s="9"/>
      <c r="O1" s="9"/>
      <c r="P1" s="9"/>
      <c r="R1" s="5"/>
      <c r="S1" s="5"/>
      <c r="T1" s="5"/>
      <c r="U1" s="5"/>
      <c r="V1" s="5"/>
      <c r="W1" s="5"/>
    </row>
    <row r="2" spans="1:23" s="2" customFormat="1">
      <c r="A2" s="2" t="s">
        <v>33</v>
      </c>
      <c r="D2" s="4" t="s">
        <v>87</v>
      </c>
      <c r="E2" s="4" t="s">
        <v>32</v>
      </c>
      <c r="F2" s="4"/>
      <c r="G2" s="18" t="s">
        <v>27</v>
      </c>
      <c r="H2" s="4" t="s">
        <v>28</v>
      </c>
      <c r="I2" s="4" t="s">
        <v>27</v>
      </c>
      <c r="J2" s="4" t="s">
        <v>28</v>
      </c>
      <c r="K2" s="4" t="s">
        <v>27</v>
      </c>
      <c r="L2" s="9"/>
      <c r="M2" s="9"/>
      <c r="N2" s="9"/>
      <c r="O2" s="9"/>
      <c r="P2" s="9"/>
      <c r="R2" s="4"/>
      <c r="S2" s="4"/>
      <c r="T2" s="4"/>
      <c r="U2" s="4"/>
      <c r="V2" s="4"/>
      <c r="W2" s="4"/>
    </row>
    <row r="3" spans="1:23" s="2" customFormat="1">
      <c r="B3" s="2" t="s">
        <v>69</v>
      </c>
      <c r="D3" s="4"/>
      <c r="E3" s="4"/>
      <c r="F3" s="4"/>
      <c r="G3" s="18"/>
      <c r="H3" s="4"/>
      <c r="I3" s="4"/>
      <c r="J3" s="4"/>
      <c r="K3" s="4"/>
      <c r="L3" s="9"/>
      <c r="M3" s="9"/>
      <c r="N3" s="9"/>
      <c r="O3" s="9"/>
      <c r="P3" s="9"/>
      <c r="R3" s="4"/>
      <c r="S3" s="4"/>
      <c r="T3" s="4"/>
      <c r="U3" s="4"/>
      <c r="V3" s="4"/>
      <c r="W3" s="4"/>
    </row>
    <row r="4" spans="1:23" s="1" customFormat="1">
      <c r="A4" s="9"/>
      <c r="B4" s="9"/>
      <c r="C4" s="9" t="s">
        <v>10</v>
      </c>
      <c r="D4" s="9"/>
      <c r="E4" s="9" t="s">
        <v>99</v>
      </c>
      <c r="F4" s="9"/>
      <c r="G4" s="7"/>
      <c r="H4" s="7"/>
      <c r="I4" s="7">
        <v>5.75</v>
      </c>
      <c r="J4" s="7"/>
      <c r="K4" s="7"/>
      <c r="L4" s="11" t="s">
        <v>102</v>
      </c>
      <c r="M4"/>
      <c r="N4"/>
      <c r="O4"/>
      <c r="P4"/>
      <c r="R4" s="6"/>
      <c r="S4" s="6"/>
      <c r="T4" s="6"/>
      <c r="U4" s="6"/>
      <c r="V4" s="6"/>
      <c r="W4" s="4"/>
    </row>
    <row r="5" spans="1:23" s="1" customFormat="1">
      <c r="A5" s="9"/>
      <c r="B5" s="9"/>
      <c r="C5" s="9" t="s">
        <v>10</v>
      </c>
      <c r="D5" s="9"/>
      <c r="E5" s="9" t="s">
        <v>74</v>
      </c>
      <c r="F5" s="9"/>
      <c r="G5" s="7"/>
      <c r="H5" s="7"/>
      <c r="I5" s="7">
        <v>6.52</v>
      </c>
      <c r="J5" s="7"/>
      <c r="K5" s="7"/>
      <c r="L5" s="11" t="s">
        <v>102</v>
      </c>
      <c r="M5"/>
      <c r="N5"/>
      <c r="O5"/>
      <c r="P5"/>
      <c r="R5" s="6"/>
      <c r="S5" s="6"/>
      <c r="T5" s="6"/>
      <c r="U5" s="6"/>
      <c r="V5" s="6"/>
      <c r="W5" s="4"/>
    </row>
    <row r="6" spans="1:23" s="1" customFormat="1">
      <c r="A6" s="9"/>
      <c r="B6" s="9"/>
      <c r="C6" s="9" t="s">
        <v>43</v>
      </c>
      <c r="D6" s="9">
        <v>8546</v>
      </c>
      <c r="E6" s="9" t="s">
        <v>14</v>
      </c>
      <c r="F6" s="9" t="s">
        <v>44</v>
      </c>
      <c r="G6" s="3"/>
      <c r="H6" s="3"/>
      <c r="I6" s="3">
        <v>9.58</v>
      </c>
      <c r="J6" s="3"/>
      <c r="K6" s="3"/>
      <c r="L6" s="8" t="s">
        <v>55</v>
      </c>
      <c r="M6"/>
      <c r="N6"/>
      <c r="O6"/>
      <c r="P6"/>
      <c r="R6" s="6"/>
      <c r="S6" s="6"/>
      <c r="T6" s="6"/>
      <c r="U6" s="6"/>
      <c r="V6" s="6"/>
      <c r="W6" s="4"/>
    </row>
    <row r="7" spans="1:23" s="1" customFormat="1">
      <c r="A7" s="9"/>
      <c r="B7" s="9"/>
      <c r="C7" s="9" t="s">
        <v>11</v>
      </c>
      <c r="D7" s="9"/>
      <c r="E7" s="9" t="s">
        <v>15</v>
      </c>
      <c r="F7" s="9" t="s">
        <v>44</v>
      </c>
      <c r="G7" s="7"/>
      <c r="H7" s="7"/>
      <c r="I7" s="7">
        <v>12.33</v>
      </c>
      <c r="J7" s="7"/>
      <c r="K7" s="7"/>
      <c r="L7" s="11" t="s">
        <v>102</v>
      </c>
      <c r="M7"/>
      <c r="N7"/>
      <c r="O7"/>
      <c r="P7"/>
      <c r="R7" s="6"/>
      <c r="S7" s="6"/>
      <c r="T7" s="6"/>
      <c r="U7" s="6"/>
      <c r="V7" s="6"/>
      <c r="W7" s="4"/>
    </row>
    <row r="8" spans="1:23" s="1" customFormat="1">
      <c r="A8" s="9"/>
      <c r="B8" s="9"/>
      <c r="C8" s="9" t="s">
        <v>12</v>
      </c>
      <c r="D8" s="9"/>
      <c r="E8" s="9" t="s">
        <v>17</v>
      </c>
      <c r="F8" s="9" t="s">
        <v>45</v>
      </c>
      <c r="G8" s="7"/>
      <c r="H8" s="7"/>
      <c r="I8" s="7">
        <v>5.25</v>
      </c>
      <c r="J8" s="7"/>
      <c r="K8" s="7"/>
      <c r="L8" s="11" t="s">
        <v>102</v>
      </c>
      <c r="M8"/>
      <c r="N8"/>
      <c r="O8"/>
      <c r="P8"/>
      <c r="R8" s="6"/>
      <c r="S8" s="6"/>
      <c r="T8" s="6"/>
      <c r="U8" s="6"/>
      <c r="V8" s="6"/>
      <c r="W8" s="4"/>
    </row>
    <row r="9" spans="1:23" s="2" customFormat="1">
      <c r="A9" s="9"/>
      <c r="B9" s="2" t="s">
        <v>70</v>
      </c>
      <c r="C9" s="9"/>
      <c r="D9" s="9"/>
      <c r="E9" s="17"/>
      <c r="F9" s="17"/>
      <c r="G9" s="19"/>
      <c r="H9" s="4"/>
      <c r="I9" s="4"/>
      <c r="J9" s="4"/>
      <c r="K9" s="4"/>
      <c r="L9" s="9"/>
      <c r="M9" s="9"/>
      <c r="N9" s="9"/>
      <c r="O9" s="9"/>
      <c r="P9" s="9"/>
      <c r="R9" s="4"/>
      <c r="S9" s="4"/>
      <c r="T9" s="4"/>
      <c r="U9" s="4"/>
      <c r="V9" s="4"/>
      <c r="W9" s="4"/>
    </row>
    <row r="10" spans="1:23">
      <c r="A10" s="9"/>
      <c r="B10" s="9"/>
      <c r="C10" s="9" t="s">
        <v>88</v>
      </c>
      <c r="D10" s="9"/>
      <c r="E10" s="9" t="s">
        <v>7</v>
      </c>
      <c r="F10" s="9"/>
      <c r="G10" s="7">
        <v>-76</v>
      </c>
      <c r="H10" s="7"/>
      <c r="I10" s="7"/>
      <c r="J10" s="7"/>
      <c r="K10" s="7"/>
      <c r="L10" s="11" t="s">
        <v>102</v>
      </c>
      <c r="N10"/>
      <c r="O10"/>
      <c r="P10"/>
    </row>
    <row r="11" spans="1:23">
      <c r="A11" s="9"/>
      <c r="B11" s="9"/>
      <c r="C11" s="9" t="s">
        <v>88</v>
      </c>
      <c r="D11" s="9"/>
      <c r="E11" s="9" t="s">
        <v>5</v>
      </c>
      <c r="F11" s="9"/>
      <c r="G11" s="7">
        <v>-106</v>
      </c>
      <c r="H11" s="7"/>
      <c r="I11" s="7"/>
      <c r="J11" s="7"/>
      <c r="K11" s="7"/>
      <c r="L11" s="11" t="s">
        <v>102</v>
      </c>
      <c r="N11"/>
      <c r="O11"/>
      <c r="P11"/>
    </row>
    <row r="12" spans="1:23">
      <c r="A12" s="9"/>
      <c r="B12" s="9"/>
      <c r="C12" s="9" t="s">
        <v>3</v>
      </c>
      <c r="D12" s="9"/>
      <c r="E12" s="9" t="s">
        <v>6</v>
      </c>
      <c r="F12" s="9"/>
      <c r="G12" s="7">
        <v>-61</v>
      </c>
      <c r="H12" s="7"/>
      <c r="I12" s="7"/>
      <c r="J12" s="7"/>
      <c r="K12" s="7"/>
      <c r="L12" s="11" t="s">
        <v>102</v>
      </c>
      <c r="N12"/>
      <c r="O12"/>
      <c r="P12"/>
    </row>
    <row r="13" spans="1:23">
      <c r="A13" s="9"/>
      <c r="B13" s="9"/>
      <c r="C13" s="9" t="s">
        <v>100</v>
      </c>
      <c r="D13" s="9"/>
      <c r="E13" s="9" t="s">
        <v>101</v>
      </c>
      <c r="F13" s="9"/>
      <c r="G13" s="7">
        <v>-84.9</v>
      </c>
      <c r="H13" s="7"/>
      <c r="I13" s="7"/>
      <c r="J13" s="7"/>
      <c r="K13" s="7"/>
      <c r="L13" s="11" t="s">
        <v>102</v>
      </c>
      <c r="N13"/>
      <c r="O13"/>
      <c r="P13"/>
    </row>
    <row r="14" spans="1:23">
      <c r="A14" s="9"/>
      <c r="B14" s="9"/>
      <c r="C14" s="9" t="s">
        <v>73</v>
      </c>
      <c r="D14" s="9"/>
      <c r="E14" s="9" t="s">
        <v>68</v>
      </c>
      <c r="F14" s="9"/>
      <c r="G14" s="7">
        <v>-81.7</v>
      </c>
      <c r="H14" s="7"/>
      <c r="I14" s="7"/>
      <c r="J14" s="7"/>
      <c r="K14" s="7"/>
      <c r="L14" s="11" t="s">
        <v>102</v>
      </c>
      <c r="N14"/>
      <c r="O14"/>
      <c r="P14"/>
    </row>
    <row r="15" spans="1:23">
      <c r="A15" s="9"/>
      <c r="B15" s="9"/>
      <c r="C15" s="9" t="s">
        <v>88</v>
      </c>
      <c r="D15" s="9"/>
      <c r="E15" s="9" t="s">
        <v>23</v>
      </c>
      <c r="F15" s="9"/>
      <c r="G15" s="7">
        <v>-151</v>
      </c>
      <c r="H15" s="7"/>
      <c r="I15" s="7"/>
      <c r="J15" s="7"/>
      <c r="K15" s="7"/>
      <c r="L15" s="11" t="s">
        <v>102</v>
      </c>
      <c r="N15"/>
      <c r="O15"/>
      <c r="P15"/>
    </row>
    <row r="16" spans="1:23">
      <c r="A16" s="9"/>
      <c r="B16" s="9"/>
      <c r="C16" s="9" t="s">
        <v>88</v>
      </c>
      <c r="D16" s="9">
        <v>8538</v>
      </c>
      <c r="E16" s="9" t="s">
        <v>4</v>
      </c>
      <c r="F16" s="9"/>
      <c r="G16" s="3">
        <v>-49.9</v>
      </c>
      <c r="I16" s="3">
        <v>5.0999999999999996</v>
      </c>
      <c r="L16" s="8" t="s">
        <v>55</v>
      </c>
      <c r="N16"/>
      <c r="O16"/>
      <c r="P16"/>
    </row>
    <row r="17" spans="1:17">
      <c r="A17" s="9"/>
      <c r="B17" s="9"/>
      <c r="C17" s="9" t="s">
        <v>88</v>
      </c>
      <c r="D17" s="9"/>
      <c r="E17" s="9" t="s">
        <v>89</v>
      </c>
      <c r="F17" s="9"/>
      <c r="G17" s="20">
        <v>-91</v>
      </c>
      <c r="H17" s="20"/>
      <c r="I17" s="20"/>
      <c r="J17" s="20"/>
      <c r="K17" s="20"/>
      <c r="L17" s="21" t="s">
        <v>83</v>
      </c>
      <c r="N17"/>
      <c r="O17"/>
      <c r="P17"/>
    </row>
    <row r="18" spans="1:17">
      <c r="A18" s="9"/>
      <c r="B18" s="9"/>
      <c r="C18" s="9" t="s">
        <v>73</v>
      </c>
      <c r="D18" s="9"/>
      <c r="E18" s="9" t="s">
        <v>90</v>
      </c>
      <c r="F18" s="9"/>
      <c r="G18" s="20">
        <v>-28</v>
      </c>
      <c r="H18" s="20"/>
      <c r="I18" s="20"/>
      <c r="J18" s="20"/>
      <c r="K18" s="20"/>
      <c r="L18" s="21" t="s">
        <v>83</v>
      </c>
      <c r="N18"/>
      <c r="O18"/>
      <c r="P18"/>
    </row>
    <row r="19" spans="1:17">
      <c r="A19" s="9"/>
      <c r="B19" s="9"/>
      <c r="C19" s="9" t="s">
        <v>26</v>
      </c>
      <c r="D19" s="9"/>
      <c r="E19" s="9" t="s">
        <v>92</v>
      </c>
      <c r="F19" s="9"/>
      <c r="G19" s="20">
        <v>-75.900000000000006</v>
      </c>
      <c r="H19" s="20">
        <v>-30.71</v>
      </c>
      <c r="I19" s="20"/>
      <c r="J19" s="20"/>
      <c r="K19" s="20"/>
      <c r="L19" s="21" t="s">
        <v>83</v>
      </c>
      <c r="N19"/>
      <c r="O19"/>
      <c r="P19"/>
    </row>
    <row r="20" spans="1:17">
      <c r="A20" s="9"/>
      <c r="B20" s="9"/>
      <c r="C20" s="9" t="s">
        <v>93</v>
      </c>
      <c r="D20" s="9"/>
      <c r="E20" s="9" t="s">
        <v>94</v>
      </c>
      <c r="F20" s="9"/>
      <c r="G20" s="20">
        <v>-156.1</v>
      </c>
      <c r="H20" s="20">
        <v>-14.79</v>
      </c>
      <c r="I20" s="20"/>
      <c r="J20" s="20"/>
      <c r="K20" s="20"/>
      <c r="L20" s="21" t="s">
        <v>83</v>
      </c>
      <c r="N20"/>
      <c r="O20"/>
      <c r="P20"/>
    </row>
    <row r="21" spans="1:17" s="9" customFormat="1">
      <c r="B21" s="2" t="s">
        <v>71</v>
      </c>
      <c r="G21" s="10"/>
    </row>
    <row r="22" spans="1:17">
      <c r="C22" s="9" t="s">
        <v>8</v>
      </c>
      <c r="D22" s="9"/>
      <c r="E22" s="9" t="s">
        <v>13</v>
      </c>
      <c r="F22" s="9" t="s">
        <v>37</v>
      </c>
      <c r="G22" s="7"/>
      <c r="H22" s="7">
        <v>2.0099999999999998</v>
      </c>
      <c r="I22" s="7"/>
      <c r="J22" s="7">
        <v>-1.75</v>
      </c>
      <c r="K22" s="7"/>
      <c r="L22" s="11" t="s">
        <v>102</v>
      </c>
      <c r="N22"/>
      <c r="O22"/>
      <c r="P22"/>
    </row>
    <row r="23" spans="1:17">
      <c r="C23" s="9" t="s">
        <v>18</v>
      </c>
      <c r="D23" s="9">
        <v>8544</v>
      </c>
      <c r="E23" s="9" t="s">
        <v>19</v>
      </c>
      <c r="F23" s="9" t="s">
        <v>37</v>
      </c>
      <c r="G23" s="3"/>
      <c r="H23" s="3">
        <v>1.95</v>
      </c>
      <c r="I23" s="3">
        <v>28.65</v>
      </c>
      <c r="J23" s="3">
        <v>-2.2000000000000002</v>
      </c>
      <c r="L23" s="8" t="s">
        <v>55</v>
      </c>
      <c r="N23"/>
      <c r="O23"/>
      <c r="P23"/>
      <c r="Q23" s="3"/>
    </row>
    <row r="24" spans="1:17">
      <c r="C24" s="9" t="s">
        <v>8</v>
      </c>
      <c r="D24" s="9"/>
      <c r="E24" s="9" t="s">
        <v>49</v>
      </c>
      <c r="F24" s="9" t="s">
        <v>37</v>
      </c>
      <c r="G24" s="7"/>
      <c r="H24" s="7">
        <v>2.1800000000000002</v>
      </c>
      <c r="I24" s="7">
        <v>21.78</v>
      </c>
      <c r="J24" s="7"/>
      <c r="K24" s="7"/>
      <c r="L24" s="11" t="s">
        <v>102</v>
      </c>
      <c r="N24"/>
      <c r="O24"/>
      <c r="P24"/>
      <c r="Q24" s="3"/>
    </row>
    <row r="25" spans="1:17">
      <c r="C25" s="9" t="s">
        <v>18</v>
      </c>
      <c r="D25" s="9"/>
      <c r="E25" s="9" t="s">
        <v>50</v>
      </c>
      <c r="F25" s="9" t="s">
        <v>37</v>
      </c>
      <c r="G25" s="7"/>
      <c r="H25" s="7">
        <v>-31.5</v>
      </c>
      <c r="I25" s="7">
        <v>16.79</v>
      </c>
      <c r="J25" s="7"/>
      <c r="K25" s="7"/>
      <c r="L25" s="11" t="s">
        <v>102</v>
      </c>
      <c r="N25"/>
      <c r="O25"/>
      <c r="P25"/>
      <c r="Q25" s="3"/>
    </row>
    <row r="26" spans="1:17">
      <c r="C26" s="9" t="s">
        <v>53</v>
      </c>
      <c r="D26" s="9"/>
      <c r="E26" s="9" t="s">
        <v>51</v>
      </c>
      <c r="F26" s="9"/>
      <c r="G26" s="7"/>
      <c r="H26" s="7">
        <v>-6.3</v>
      </c>
      <c r="I26" s="7">
        <v>7.18</v>
      </c>
      <c r="J26" s="7"/>
      <c r="K26" s="7"/>
      <c r="L26" s="11" t="s">
        <v>102</v>
      </c>
      <c r="N26"/>
      <c r="O26"/>
      <c r="P26"/>
      <c r="Q26" s="3"/>
    </row>
    <row r="27" spans="1:17">
      <c r="C27" s="9" t="s">
        <v>54</v>
      </c>
      <c r="D27" s="9"/>
      <c r="E27" s="9" t="s">
        <v>52</v>
      </c>
      <c r="F27" s="9" t="s">
        <v>37</v>
      </c>
      <c r="G27" s="7"/>
      <c r="H27" s="7">
        <v>1.94</v>
      </c>
      <c r="I27" s="7">
        <v>27.8</v>
      </c>
      <c r="J27" s="7"/>
      <c r="K27" s="7"/>
      <c r="L27" s="11" t="s">
        <v>102</v>
      </c>
      <c r="N27"/>
      <c r="O27"/>
      <c r="P27"/>
      <c r="Q27" s="3"/>
    </row>
    <row r="28" spans="1:17">
      <c r="C28" s="9" t="s">
        <v>53</v>
      </c>
      <c r="D28" s="9">
        <v>8543</v>
      </c>
      <c r="E28" s="9" t="s">
        <v>31</v>
      </c>
      <c r="F28" s="9"/>
      <c r="G28" s="3"/>
      <c r="H28" s="3">
        <v>-5.01</v>
      </c>
      <c r="I28" s="3">
        <v>7.2</v>
      </c>
      <c r="J28" s="3">
        <v>-23.01</v>
      </c>
      <c r="L28" s="8" t="s">
        <v>55</v>
      </c>
      <c r="N28"/>
      <c r="O28"/>
      <c r="P28"/>
      <c r="Q28" s="3"/>
    </row>
    <row r="29" spans="1:17">
      <c r="C29" s="9" t="s">
        <v>47</v>
      </c>
      <c r="D29" s="9">
        <v>8545</v>
      </c>
      <c r="E29" s="9" t="s">
        <v>29</v>
      </c>
      <c r="F29" s="9" t="s">
        <v>30</v>
      </c>
      <c r="G29" s="3"/>
      <c r="H29" s="3">
        <v>-46.6</v>
      </c>
      <c r="I29" s="3">
        <v>3.69</v>
      </c>
      <c r="J29" s="3">
        <v>-26.41</v>
      </c>
      <c r="L29" s="8" t="s">
        <v>55</v>
      </c>
      <c r="N29"/>
      <c r="O29"/>
      <c r="P29"/>
      <c r="Q29" s="3"/>
    </row>
    <row r="30" spans="1:17" ht="15.75" hidden="1">
      <c r="B30" s="13" t="s">
        <v>72</v>
      </c>
      <c r="G30" s="3"/>
      <c r="L30" s="8"/>
      <c r="N30"/>
      <c r="O30"/>
      <c r="P30"/>
      <c r="Q30" s="3"/>
    </row>
    <row r="31" spans="1:17" hidden="1">
      <c r="C31" s="2" t="s">
        <v>36</v>
      </c>
      <c r="D31" s="2">
        <v>8556</v>
      </c>
      <c r="E31" s="2" t="s">
        <v>38</v>
      </c>
      <c r="F31" s="2" t="s">
        <v>39</v>
      </c>
      <c r="G31" s="3"/>
      <c r="L31" s="8" t="s">
        <v>55</v>
      </c>
      <c r="N31"/>
      <c r="O31"/>
      <c r="P31"/>
      <c r="Q31" s="3"/>
    </row>
    <row r="32" spans="1:17" hidden="1">
      <c r="C32" s="2" t="s">
        <v>9</v>
      </c>
      <c r="D32" s="2">
        <v>8557</v>
      </c>
      <c r="E32" s="2" t="s">
        <v>48</v>
      </c>
      <c r="F32" s="2" t="s">
        <v>40</v>
      </c>
      <c r="G32" s="3"/>
      <c r="I32" s="3">
        <v>8.6</v>
      </c>
      <c r="L32" s="8" t="s">
        <v>55</v>
      </c>
      <c r="N32"/>
      <c r="O32"/>
      <c r="P32"/>
    </row>
    <row r="33" spans="1:23" hidden="1">
      <c r="C33" s="2" t="s">
        <v>16</v>
      </c>
      <c r="E33" s="2" t="s">
        <v>35</v>
      </c>
      <c r="F33" s="2" t="s">
        <v>41</v>
      </c>
      <c r="G33" s="7"/>
      <c r="H33" s="7"/>
      <c r="I33" s="7">
        <v>5.45</v>
      </c>
      <c r="J33" s="7"/>
      <c r="K33" s="7"/>
      <c r="L33" s="11" t="s">
        <v>20</v>
      </c>
      <c r="N33"/>
      <c r="O33"/>
      <c r="P33"/>
    </row>
    <row r="34" spans="1:23" hidden="1">
      <c r="G34" s="3"/>
      <c r="N34"/>
      <c r="O34"/>
      <c r="P34"/>
    </row>
    <row r="35" spans="1:23" s="9" customFormat="1">
      <c r="C35" s="9" t="s">
        <v>112</v>
      </c>
      <c r="E35" s="9" t="s">
        <v>65</v>
      </c>
      <c r="F35" s="9" t="s">
        <v>113</v>
      </c>
      <c r="G35" s="10"/>
      <c r="H35" s="10">
        <v>-2.8443749999999999</v>
      </c>
      <c r="I35" s="10"/>
      <c r="J35" s="10"/>
      <c r="K35" s="10"/>
      <c r="L35" s="10"/>
      <c r="R35" s="10"/>
      <c r="S35" s="10"/>
      <c r="T35" s="10"/>
      <c r="U35" s="10"/>
      <c r="V35" s="10"/>
      <c r="W35" s="10"/>
    </row>
    <row r="36" spans="1:23" s="9" customFormat="1">
      <c r="A36" s="2" t="s">
        <v>34</v>
      </c>
      <c r="B36" s="2"/>
      <c r="C36" s="2"/>
      <c r="D36" s="2"/>
      <c r="E36" s="2"/>
      <c r="F36" s="2"/>
      <c r="G36" s="10"/>
      <c r="H36" s="10"/>
      <c r="I36" s="10"/>
      <c r="J36" s="10"/>
      <c r="K36" s="10"/>
      <c r="R36" s="10"/>
      <c r="S36" s="10"/>
      <c r="T36" s="10"/>
      <c r="U36" s="10"/>
      <c r="V36" s="10"/>
      <c r="W36" s="10"/>
    </row>
    <row r="37" spans="1:23" ht="12.75" customHeight="1">
      <c r="A37" s="13"/>
      <c r="C37" s="9" t="s">
        <v>42</v>
      </c>
      <c r="D37" s="9"/>
      <c r="E37" s="9" t="s">
        <v>95</v>
      </c>
      <c r="F37" s="9" t="s">
        <v>46</v>
      </c>
      <c r="G37" s="3">
        <v>40.200000000000003</v>
      </c>
      <c r="I37" s="3">
        <v>5.47</v>
      </c>
      <c r="L37" s="9" t="s">
        <v>83</v>
      </c>
      <c r="N37"/>
      <c r="O37"/>
      <c r="P37"/>
    </row>
    <row r="38" spans="1:23">
      <c r="C38" s="9" t="s">
        <v>42</v>
      </c>
      <c r="D38" s="9">
        <v>8535</v>
      </c>
      <c r="E38" s="9" t="s">
        <v>27</v>
      </c>
      <c r="F38" s="9" t="s">
        <v>46</v>
      </c>
      <c r="G38" s="3">
        <v>0</v>
      </c>
      <c r="I38" s="3">
        <v>0</v>
      </c>
      <c r="L38" s="8" t="s">
        <v>82</v>
      </c>
      <c r="N38"/>
      <c r="O38"/>
      <c r="P38"/>
    </row>
    <row r="39" spans="1:23">
      <c r="C39" s="9" t="s">
        <v>42</v>
      </c>
      <c r="D39" s="9"/>
      <c r="E39" s="9" t="s">
        <v>76</v>
      </c>
      <c r="F39" s="9" t="s">
        <v>46</v>
      </c>
      <c r="G39" s="3">
        <v>-41.1</v>
      </c>
      <c r="I39" s="3">
        <v>-6.25</v>
      </c>
      <c r="L39" s="8" t="s">
        <v>83</v>
      </c>
      <c r="N39" s="5"/>
      <c r="O39" s="5"/>
      <c r="P39"/>
    </row>
    <row r="40" spans="1:23">
      <c r="C40" s="9" t="s">
        <v>42</v>
      </c>
      <c r="D40" s="9"/>
      <c r="E40" s="9" t="s">
        <v>86</v>
      </c>
      <c r="F40" s="9" t="s">
        <v>46</v>
      </c>
      <c r="G40" s="3">
        <v>-150.19999999999999</v>
      </c>
      <c r="I40" s="3">
        <v>-19.8</v>
      </c>
      <c r="L40" s="8" t="s">
        <v>83</v>
      </c>
      <c r="N40" s="5"/>
      <c r="O40" s="5"/>
      <c r="P40"/>
    </row>
    <row r="41" spans="1:23">
      <c r="C41" s="9" t="s">
        <v>42</v>
      </c>
      <c r="D41" s="9">
        <v>8536</v>
      </c>
      <c r="E41" s="9" t="s">
        <v>22</v>
      </c>
      <c r="F41" s="9" t="s">
        <v>46</v>
      </c>
      <c r="G41" s="3">
        <v>-190</v>
      </c>
      <c r="I41" s="3">
        <v>-24.8</v>
      </c>
      <c r="L41" s="8" t="s">
        <v>82</v>
      </c>
      <c r="N41"/>
      <c r="O41"/>
      <c r="P41"/>
    </row>
    <row r="42" spans="1:23">
      <c r="C42" s="9" t="s">
        <v>42</v>
      </c>
      <c r="D42" s="9">
        <v>8537</v>
      </c>
      <c r="E42" s="9" t="s">
        <v>21</v>
      </c>
      <c r="F42" s="9" t="s">
        <v>46</v>
      </c>
      <c r="G42" s="3">
        <v>-427.5</v>
      </c>
      <c r="I42" s="3">
        <v>-55.5</v>
      </c>
      <c r="L42" s="8" t="s">
        <v>82</v>
      </c>
      <c r="N42" s="5"/>
      <c r="O42" s="5"/>
      <c r="P42"/>
    </row>
    <row r="43" spans="1:23">
      <c r="C43" s="9" t="s">
        <v>42</v>
      </c>
      <c r="D43" s="9"/>
      <c r="E43" s="9" t="s">
        <v>66</v>
      </c>
      <c r="F43" s="9" t="s">
        <v>46</v>
      </c>
      <c r="G43" s="7">
        <v>-41.79</v>
      </c>
      <c r="H43" s="7"/>
      <c r="I43" s="7">
        <v>-5.31</v>
      </c>
      <c r="J43" s="7"/>
      <c r="K43" s="7"/>
      <c r="L43" s="11" t="s">
        <v>102</v>
      </c>
      <c r="O43"/>
      <c r="P43"/>
    </row>
    <row r="44" spans="1:23">
      <c r="C44" s="9" t="s">
        <v>42</v>
      </c>
      <c r="D44" s="9"/>
      <c r="E44" s="9" t="s">
        <v>56</v>
      </c>
      <c r="F44" s="9" t="s">
        <v>46</v>
      </c>
      <c r="G44" s="7">
        <v>-81.150000000000006</v>
      </c>
      <c r="H44" s="7"/>
      <c r="I44" s="7">
        <v>-10.68</v>
      </c>
      <c r="J44" s="7"/>
      <c r="K44" s="7"/>
      <c r="L44" s="11" t="s">
        <v>102</v>
      </c>
      <c r="O44"/>
      <c r="P44"/>
    </row>
    <row r="45" spans="1:23">
      <c r="C45" s="9" t="s">
        <v>42</v>
      </c>
      <c r="D45" s="9"/>
      <c r="E45" s="9" t="s">
        <v>67</v>
      </c>
      <c r="F45" s="9" t="s">
        <v>46</v>
      </c>
      <c r="G45" s="7">
        <v>-154.75</v>
      </c>
      <c r="H45" s="7"/>
      <c r="I45" s="7">
        <v>-19.37</v>
      </c>
      <c r="J45" s="7"/>
      <c r="K45" s="7"/>
      <c r="L45" s="11" t="s">
        <v>102</v>
      </c>
      <c r="O45"/>
      <c r="P45"/>
    </row>
    <row r="46" spans="1:23" ht="15.75" hidden="1">
      <c r="A46" s="13" t="s">
        <v>25</v>
      </c>
      <c r="G46" s="3"/>
      <c r="L46" s="9"/>
      <c r="P46"/>
    </row>
    <row r="47" spans="1:23" hidden="1">
      <c r="C47" s="2" t="s">
        <v>26</v>
      </c>
      <c r="D47" s="2">
        <v>8540</v>
      </c>
      <c r="E47" s="2" t="s">
        <v>24</v>
      </c>
      <c r="G47" s="3">
        <v>-100</v>
      </c>
      <c r="H47" s="3">
        <v>-32.15</v>
      </c>
      <c r="L47" s="8" t="s">
        <v>55</v>
      </c>
      <c r="N47"/>
      <c r="O47"/>
      <c r="P47"/>
    </row>
    <row r="48" spans="1:23" hidden="1">
      <c r="C48" s="2" t="s">
        <v>64</v>
      </c>
      <c r="E48" s="2" t="s">
        <v>65</v>
      </c>
      <c r="G48" s="7"/>
      <c r="H48" s="7">
        <v>-2.84</v>
      </c>
      <c r="I48" s="7">
        <v>14.77</v>
      </c>
      <c r="J48" s="7"/>
      <c r="K48" s="7"/>
      <c r="L48" s="11" t="s">
        <v>20</v>
      </c>
      <c r="N48"/>
      <c r="O48"/>
      <c r="P48"/>
    </row>
    <row r="49" spans="1:23" hidden="1">
      <c r="G49" s="3"/>
      <c r="N49"/>
      <c r="O49"/>
    </row>
    <row r="50" spans="1:23" s="9" customFormat="1">
      <c r="A50" s="2" t="s">
        <v>57</v>
      </c>
      <c r="B50" s="2"/>
      <c r="C50" s="2"/>
      <c r="D50" s="2"/>
      <c r="E50" s="2"/>
      <c r="F50" s="2"/>
      <c r="G50" s="10"/>
      <c r="H50" s="10"/>
      <c r="I50" s="10"/>
      <c r="J50" s="10"/>
      <c r="K50" s="10"/>
      <c r="L50" s="10"/>
      <c r="N50" s="10"/>
      <c r="O50" s="10"/>
      <c r="P50" s="10"/>
      <c r="R50" s="10"/>
      <c r="S50" s="10"/>
      <c r="T50" s="10"/>
      <c r="U50" s="10"/>
      <c r="V50" s="10"/>
      <c r="W50" s="10"/>
    </row>
    <row r="51" spans="1:23">
      <c r="C51" s="9" t="s">
        <v>60</v>
      </c>
      <c r="D51" s="9"/>
      <c r="E51" s="9"/>
      <c r="F51" s="9" t="s">
        <v>77</v>
      </c>
      <c r="G51" s="3"/>
      <c r="H51" s="3">
        <v>-44.32</v>
      </c>
      <c r="I51" s="3">
        <v>9.35</v>
      </c>
    </row>
    <row r="52" spans="1:23">
      <c r="C52" s="9" t="s">
        <v>84</v>
      </c>
      <c r="D52" s="9"/>
      <c r="E52" s="9"/>
      <c r="F52" s="9" t="s">
        <v>77</v>
      </c>
      <c r="G52" s="3"/>
      <c r="H52" s="3">
        <v>-35.840000000000003</v>
      </c>
      <c r="I52" s="3">
        <v>35.712000000000003</v>
      </c>
    </row>
    <row r="53" spans="1:23">
      <c r="C53" s="9" t="s">
        <v>85</v>
      </c>
      <c r="D53" s="9"/>
      <c r="E53" s="9"/>
      <c r="F53" s="9" t="s">
        <v>77</v>
      </c>
      <c r="G53" s="3"/>
      <c r="H53" s="3">
        <v>-35.94</v>
      </c>
      <c r="I53" s="3">
        <v>35.093333333333334</v>
      </c>
    </row>
    <row r="54" spans="1:23">
      <c r="C54" s="9" t="s">
        <v>97</v>
      </c>
      <c r="D54" s="9"/>
      <c r="E54" s="9"/>
      <c r="F54" s="9" t="s">
        <v>77</v>
      </c>
      <c r="G54" s="3"/>
      <c r="H54" s="3">
        <f>AVERAGE(-35.898,-35.899,-35.9,-35.895)</f>
        <v>-35.898000000000003</v>
      </c>
      <c r="I54" s="3">
        <f>AVERAGE(35.076,35.081,35.118,35.082)</f>
        <v>35.08925</v>
      </c>
    </row>
    <row r="55" spans="1:23">
      <c r="C55" s="9" t="s">
        <v>75</v>
      </c>
      <c r="D55" s="9"/>
      <c r="E55" s="9"/>
      <c r="F55" s="9" t="s">
        <v>77</v>
      </c>
      <c r="G55" s="3"/>
      <c r="H55" s="3">
        <v>-35.906999999999989</v>
      </c>
      <c r="I55" s="3">
        <v>35.011272727272733</v>
      </c>
    </row>
    <row r="56" spans="1:23">
      <c r="C56" s="9" t="s">
        <v>96</v>
      </c>
      <c r="D56" s="9"/>
      <c r="E56" s="9"/>
      <c r="F56" s="9"/>
      <c r="G56" s="3"/>
      <c r="H56" s="3">
        <v>-35.94</v>
      </c>
      <c r="I56" s="3">
        <v>35.093333333333334</v>
      </c>
    </row>
    <row r="57" spans="1:23">
      <c r="C57" s="9" t="s">
        <v>91</v>
      </c>
      <c r="D57" s="9"/>
      <c r="E57" s="9"/>
      <c r="F57" s="9"/>
      <c r="G57" s="3"/>
      <c r="H57" s="3">
        <v>-35.950000000000003</v>
      </c>
      <c r="I57" s="3">
        <v>35.090000000000003</v>
      </c>
    </row>
    <row r="58" spans="1:23">
      <c r="C58" s="9" t="s">
        <v>115</v>
      </c>
      <c r="D58" s="9"/>
      <c r="E58" s="9"/>
      <c r="F58" s="9"/>
      <c r="G58" s="3"/>
      <c r="H58" s="3">
        <v>-35.908999999999999</v>
      </c>
      <c r="I58" s="3">
        <v>35.472000000000001</v>
      </c>
    </row>
    <row r="59" spans="1:23">
      <c r="C59" s="9" t="s">
        <v>114</v>
      </c>
      <c r="D59" s="9"/>
      <c r="E59" s="9"/>
      <c r="F59" s="9"/>
      <c r="G59" s="3"/>
      <c r="H59" s="16">
        <v>-35.910249999999998</v>
      </c>
      <c r="I59" s="16">
        <v>35.436250000000001</v>
      </c>
      <c r="J59" s="10" t="s">
        <v>117</v>
      </c>
    </row>
    <row r="60" spans="1:23">
      <c r="C60" s="9" t="s">
        <v>116</v>
      </c>
      <c r="D60" s="9"/>
      <c r="E60" s="9"/>
      <c r="F60" s="9"/>
      <c r="G60" s="3"/>
      <c r="H60" s="16">
        <v>-35.904249999999998</v>
      </c>
      <c r="I60" s="16">
        <v>35.72325</v>
      </c>
    </row>
    <row r="61" spans="1:23">
      <c r="C61" s="9"/>
      <c r="D61" s="9"/>
      <c r="E61" s="9"/>
      <c r="F61" s="9"/>
      <c r="G61" s="3"/>
      <c r="H61" s="16"/>
      <c r="I61" s="16"/>
    </row>
    <row r="62" spans="1:23">
      <c r="C62" s="9"/>
      <c r="D62" s="9"/>
      <c r="E62" s="9"/>
      <c r="F62" s="9"/>
      <c r="G62" s="3"/>
    </row>
    <row r="63" spans="1:23">
      <c r="C63" s="9" t="s">
        <v>103</v>
      </c>
      <c r="D63" s="9"/>
      <c r="E63" s="9"/>
      <c r="F63" s="9" t="s">
        <v>78</v>
      </c>
      <c r="G63" s="3"/>
      <c r="H63" s="12"/>
      <c r="I63" s="12">
        <v>-12.21</v>
      </c>
    </row>
    <row r="64" spans="1:23">
      <c r="C64" s="9" t="s">
        <v>61</v>
      </c>
      <c r="D64" s="9"/>
      <c r="E64" s="9"/>
      <c r="F64" s="9" t="s">
        <v>79</v>
      </c>
      <c r="G64" s="3"/>
      <c r="H64" s="3">
        <v>-55.5</v>
      </c>
      <c r="I64" s="3">
        <v>-5.5</v>
      </c>
    </row>
    <row r="65" spans="1:23">
      <c r="C65" s="9" t="s">
        <v>62</v>
      </c>
      <c r="D65" s="9"/>
      <c r="E65" s="9"/>
      <c r="F65" s="9" t="s">
        <v>79</v>
      </c>
      <c r="G65" s="3"/>
      <c r="I65" s="3">
        <v>9.0500000000000007</v>
      </c>
    </row>
    <row r="66" spans="1:23">
      <c r="C66" s="9" t="s">
        <v>58</v>
      </c>
      <c r="D66" s="9"/>
      <c r="E66" s="9"/>
      <c r="F66" s="9" t="s">
        <v>80</v>
      </c>
      <c r="G66" s="3">
        <v>-128.01</v>
      </c>
    </row>
    <row r="67" spans="1:23">
      <c r="C67" s="9" t="s">
        <v>59</v>
      </c>
      <c r="D67" s="9"/>
      <c r="E67" s="9"/>
      <c r="F67" s="9" t="s">
        <v>80</v>
      </c>
      <c r="G67" s="3">
        <v>-243.44800000000001</v>
      </c>
    </row>
    <row r="68" spans="1:23">
      <c r="C68" s="9" t="s">
        <v>98</v>
      </c>
      <c r="D68" s="9"/>
      <c r="E68" s="9"/>
      <c r="F68" s="9" t="s">
        <v>81</v>
      </c>
      <c r="G68" s="3"/>
      <c r="I68" s="16">
        <v>-8.6359999999999992</v>
      </c>
      <c r="J68" s="16"/>
      <c r="K68" s="16">
        <v>-4.5343999999999998</v>
      </c>
    </row>
    <row r="69" spans="1:23">
      <c r="A69"/>
      <c r="B69"/>
      <c r="C69" s="9" t="s">
        <v>118</v>
      </c>
      <c r="D69" s="9"/>
      <c r="E69" s="9"/>
      <c r="F69" s="9" t="s">
        <v>81</v>
      </c>
      <c r="G69" s="3"/>
      <c r="I69" s="16">
        <v>25.954999999999998</v>
      </c>
      <c r="J69" s="16"/>
      <c r="K69" s="16">
        <v>13.164</v>
      </c>
      <c r="L69"/>
      <c r="N69"/>
      <c r="O69"/>
      <c r="P69"/>
      <c r="R69"/>
      <c r="S69"/>
      <c r="T69"/>
      <c r="U69"/>
      <c r="V69"/>
      <c r="W69"/>
    </row>
    <row r="70" spans="1:23">
      <c r="A70"/>
      <c r="B70"/>
      <c r="C70" s="9" t="s">
        <v>119</v>
      </c>
      <c r="D70" s="14"/>
      <c r="F70" s="9" t="s">
        <v>81</v>
      </c>
      <c r="G70" s="3"/>
      <c r="I70" s="16">
        <v>25.92</v>
      </c>
      <c r="J70" s="16"/>
      <c r="K70" s="16">
        <v>13.170999999999999</v>
      </c>
      <c r="L70"/>
      <c r="N70"/>
      <c r="O70"/>
      <c r="P70"/>
      <c r="R70"/>
      <c r="S70"/>
      <c r="T70"/>
      <c r="U70"/>
      <c r="V70"/>
      <c r="W70"/>
    </row>
    <row r="71" spans="1:23">
      <c r="A71"/>
      <c r="B71"/>
      <c r="C71" s="9" t="s">
        <v>120</v>
      </c>
      <c r="D71" s="14"/>
      <c r="F71" s="9" t="s">
        <v>81</v>
      </c>
      <c r="G71" s="3"/>
      <c r="I71" s="16">
        <v>25.863</v>
      </c>
      <c r="J71" s="16"/>
      <c r="K71" s="16">
        <v>13.124000000000001</v>
      </c>
      <c r="L71" t="s">
        <v>121</v>
      </c>
      <c r="N71"/>
      <c r="O71"/>
      <c r="P71"/>
      <c r="R71"/>
      <c r="S71"/>
      <c r="T71"/>
      <c r="U71"/>
      <c r="V71"/>
      <c r="W71"/>
    </row>
    <row r="72" spans="1:23">
      <c r="C72" s="9"/>
      <c r="D72" s="14"/>
      <c r="F72" s="9"/>
      <c r="G72" s="3"/>
      <c r="I72" s="16"/>
      <c r="J72" s="16"/>
      <c r="K72" s="16"/>
    </row>
    <row r="73" spans="1:23">
      <c r="C73" s="9"/>
      <c r="D73" s="14"/>
      <c r="F73" s="9"/>
      <c r="G73" s="3"/>
      <c r="I73" s="16"/>
      <c r="J73" s="16"/>
      <c r="K73" s="16"/>
    </row>
    <row r="74" spans="1:23">
      <c r="C74" s="9"/>
      <c r="D74" s="14"/>
      <c r="F74" s="9"/>
      <c r="G74" s="3"/>
      <c r="I74" s="16"/>
      <c r="J74" s="16"/>
      <c r="K74" s="16"/>
    </row>
    <row r="75" spans="1:23">
      <c r="C75" s="9"/>
      <c r="D75" s="14"/>
      <c r="F75" s="9"/>
      <c r="G75" s="3"/>
      <c r="I75" s="16"/>
      <c r="J75" s="16"/>
      <c r="K75" s="16"/>
    </row>
    <row r="76" spans="1:23">
      <c r="C76" s="9"/>
      <c r="D76" s="14"/>
      <c r="F76" s="9"/>
      <c r="G76" s="3"/>
      <c r="I76" s="16"/>
      <c r="J76" s="16"/>
      <c r="K76" s="16"/>
    </row>
    <row r="77" spans="1:23">
      <c r="C77" s="9"/>
      <c r="D77" s="14"/>
      <c r="F77" s="9"/>
      <c r="G77" s="3"/>
      <c r="I77" s="16"/>
      <c r="J77" s="16"/>
      <c r="K77" s="16"/>
    </row>
    <row r="78" spans="1:23">
      <c r="C78" s="9"/>
      <c r="D78" s="14"/>
      <c r="F78" s="9"/>
      <c r="G78" s="3"/>
      <c r="I78" s="16"/>
      <c r="J78" s="16"/>
      <c r="K78" s="16"/>
    </row>
    <row r="79" spans="1:23">
      <c r="C79" s="9"/>
      <c r="D79" s="14"/>
      <c r="F79" s="9"/>
      <c r="G79" s="3"/>
      <c r="I79" s="16"/>
      <c r="J79" s="16"/>
      <c r="K79" s="16"/>
    </row>
    <row r="80" spans="1:23">
      <c r="C80" s="9"/>
      <c r="D80" s="14"/>
      <c r="F80" s="9"/>
      <c r="G80" s="3"/>
      <c r="I80" s="16"/>
      <c r="J80" s="16"/>
      <c r="K80" s="16"/>
    </row>
  </sheetData>
  <phoneticPr fontId="0" type="noConversion"/>
  <pageMargins left="0.5" right="0.5" top="1" bottom="1" header="0.5" footer="0.5"/>
  <pageSetup scale="70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"/>
  <sheetViews>
    <sheetView workbookViewId="0">
      <selection activeCell="F9" sqref="F9"/>
    </sheetView>
  </sheetViews>
  <sheetFormatPr defaultRowHeight="12.75"/>
  <cols>
    <col min="2" max="2" width="10.140625" bestFit="1" customWidth="1"/>
    <col min="3" max="3" width="7.28515625" bestFit="1" customWidth="1"/>
    <col min="4" max="4" width="6.140625" bestFit="1" customWidth="1"/>
    <col min="5" max="6" width="6.5703125" bestFit="1" customWidth="1"/>
    <col min="7" max="7" width="15.85546875" bestFit="1" customWidth="1"/>
    <col min="9" max="9" width="4.85546875" bestFit="1" customWidth="1"/>
    <col min="10" max="10" width="6" bestFit="1" customWidth="1"/>
  </cols>
  <sheetData>
    <row r="1" spans="2:9">
      <c r="C1" t="s">
        <v>65</v>
      </c>
    </row>
    <row r="2" spans="2:9">
      <c r="C2" t="s">
        <v>104</v>
      </c>
      <c r="D2" t="s">
        <v>105</v>
      </c>
    </row>
    <row r="3" spans="2:9">
      <c r="B3" s="22">
        <v>39735</v>
      </c>
      <c r="C3" s="3">
        <v>-2.87</v>
      </c>
      <c r="D3">
        <v>5</v>
      </c>
      <c r="E3">
        <f>C3*D3</f>
        <v>-14.350000000000001</v>
      </c>
      <c r="G3" t="s">
        <v>106</v>
      </c>
      <c r="I3" t="s">
        <v>107</v>
      </c>
    </row>
    <row r="4" spans="2:9">
      <c r="B4" s="22">
        <v>39737</v>
      </c>
      <c r="C4" s="3">
        <v>-2.84</v>
      </c>
      <c r="D4">
        <v>4</v>
      </c>
      <c r="E4">
        <f t="shared" ref="E4:E5" si="0">C4*D4</f>
        <v>-11.36</v>
      </c>
      <c r="G4" t="s">
        <v>108</v>
      </c>
      <c r="I4" t="s">
        <v>107</v>
      </c>
    </row>
    <row r="5" spans="2:9">
      <c r="B5" s="22">
        <v>44123</v>
      </c>
      <c r="C5" s="3">
        <v>-2.8074999999999997</v>
      </c>
      <c r="D5">
        <v>3</v>
      </c>
      <c r="E5">
        <f t="shared" si="0"/>
        <v>-8.4224999999999994</v>
      </c>
      <c r="G5" s="9" t="s">
        <v>111</v>
      </c>
      <c r="I5" t="s">
        <v>107</v>
      </c>
    </row>
    <row r="6" spans="2:9">
      <c r="B6" s="22"/>
      <c r="C6" s="3"/>
      <c r="I6" s="9"/>
    </row>
    <row r="7" spans="2:9">
      <c r="B7" s="22"/>
    </row>
    <row r="8" spans="2:9">
      <c r="C8" t="s">
        <v>109</v>
      </c>
      <c r="D8">
        <f>SUM(D3:D5)</f>
        <v>12</v>
      </c>
      <c r="E8">
        <f>SUM(E3:E5)</f>
        <v>-34.1325</v>
      </c>
    </row>
    <row r="9" spans="2:9">
      <c r="C9" t="s">
        <v>110</v>
      </c>
      <c r="F9">
        <f>E8/D8</f>
        <v>-2.8443749999999999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DIC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Jim</cp:lastModifiedBy>
  <cp:lastPrinted>2018-05-24T18:49:01Z</cp:lastPrinted>
  <dcterms:created xsi:type="dcterms:W3CDTF">1996-10-14T23:33:28Z</dcterms:created>
  <dcterms:modified xsi:type="dcterms:W3CDTF">2023-05-15T19:11:42Z</dcterms:modified>
</cp:coreProperties>
</file>