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220" windowHeight="12915" activeTab="2"/>
  </bookViews>
  <sheets>
    <sheet name="wt%H2O" sheetId="1" r:id="rId1"/>
    <sheet name="Wt%O" sheetId="2" r:id="rId2"/>
    <sheet name="wt%O summary" sheetId="3" r:id="rId3"/>
    <sheet name="wt%H2O summary" sheetId="4" r:id="rId4"/>
  </sheets>
  <calcPr calcId="145621"/>
</workbook>
</file>

<file path=xl/calcChain.xml><?xml version="1.0" encoding="utf-8"?>
<calcChain xmlns="http://schemas.openxmlformats.org/spreadsheetml/2006/main">
  <c r="Z16" i="1" l="1"/>
  <c r="Z15" i="1"/>
  <c r="Z14" i="1"/>
  <c r="Z13" i="1"/>
  <c r="Z12" i="1"/>
  <c r="Z11" i="1"/>
  <c r="Z18" i="1" s="1"/>
  <c r="Z10" i="1"/>
  <c r="Z9" i="1"/>
  <c r="Z8" i="1"/>
  <c r="Z7" i="1"/>
  <c r="Z6" i="1"/>
  <c r="Z5" i="1"/>
  <c r="Z4" i="1"/>
  <c r="Z3" i="1"/>
  <c r="Z20" i="1" l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W17" i="2"/>
  <c r="T17" i="2"/>
  <c r="Q17" i="2"/>
  <c r="N17" i="2"/>
  <c r="K17" i="2"/>
  <c r="H17" i="2"/>
  <c r="E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16" i="1"/>
  <c r="N16" i="1"/>
  <c r="K16" i="1"/>
  <c r="H16" i="1"/>
  <c r="E16" i="1"/>
  <c r="Q15" i="1"/>
  <c r="N15" i="1"/>
  <c r="K15" i="1"/>
  <c r="H15" i="1"/>
  <c r="E15" i="1"/>
  <c r="Q14" i="1"/>
  <c r="N14" i="1"/>
  <c r="K14" i="1"/>
  <c r="H14" i="1"/>
  <c r="E14" i="1"/>
  <c r="Q13" i="1"/>
  <c r="N13" i="1"/>
  <c r="K13" i="1"/>
  <c r="H13" i="1"/>
  <c r="E13" i="1"/>
  <c r="Q12" i="1"/>
  <c r="N12" i="1"/>
  <c r="K12" i="1"/>
  <c r="H12" i="1"/>
  <c r="E12" i="1"/>
  <c r="Q11" i="1"/>
  <c r="N11" i="1"/>
  <c r="K11" i="1"/>
  <c r="H11" i="1"/>
  <c r="E11" i="1"/>
  <c r="Q10" i="1"/>
  <c r="N10" i="1"/>
  <c r="K10" i="1"/>
  <c r="H10" i="1"/>
  <c r="E10" i="1"/>
  <c r="Q9" i="1"/>
  <c r="N9" i="1"/>
  <c r="K9" i="1"/>
  <c r="H9" i="1"/>
  <c r="E9" i="1"/>
  <c r="Q8" i="1"/>
  <c r="N8" i="1"/>
  <c r="K8" i="1"/>
  <c r="H8" i="1"/>
  <c r="E8" i="1"/>
  <c r="Q7" i="1"/>
  <c r="N7" i="1"/>
  <c r="K7" i="1"/>
  <c r="H7" i="1"/>
  <c r="E7" i="1"/>
  <c r="Q6" i="1"/>
  <c r="N6" i="1"/>
  <c r="K6" i="1"/>
  <c r="H6" i="1"/>
  <c r="E6" i="1"/>
  <c r="Q5" i="1"/>
  <c r="N5" i="1"/>
  <c r="K5" i="1"/>
  <c r="H5" i="1"/>
  <c r="E5" i="1"/>
  <c r="Q4" i="1"/>
  <c r="N4" i="1"/>
  <c r="K4" i="1"/>
  <c r="H4" i="1"/>
  <c r="E4" i="1"/>
  <c r="Q3" i="1"/>
  <c r="N3" i="1"/>
  <c r="K3" i="1"/>
  <c r="H3" i="1"/>
  <c r="E3" i="1"/>
  <c r="W18" i="1" l="1"/>
  <c r="W20" i="1" s="1"/>
  <c r="N19" i="2"/>
  <c r="W19" i="2"/>
  <c r="W21" i="2" s="1"/>
  <c r="Z19" i="2"/>
  <c r="Z21" i="2" s="1"/>
  <c r="E19" i="2"/>
  <c r="E21" i="2" s="1"/>
  <c r="Q19" i="2"/>
  <c r="Q21" i="2" s="1"/>
  <c r="H19" i="2"/>
  <c r="H21" i="2" s="1"/>
  <c r="T19" i="2"/>
  <c r="T21" i="2" s="1"/>
  <c r="K19" i="2"/>
  <c r="K21" i="2" s="1"/>
  <c r="N21" i="2"/>
  <c r="T18" i="1"/>
  <c r="T20" i="1" s="1"/>
  <c r="Q18" i="1"/>
  <c r="Q20" i="1" s="1"/>
  <c r="K18" i="1"/>
  <c r="K20" i="1" s="1"/>
  <c r="H18" i="1"/>
  <c r="H20" i="1" s="1"/>
  <c r="N18" i="1"/>
  <c r="N20" i="1" s="1"/>
  <c r="E18" i="1"/>
  <c r="E20" i="1" s="1"/>
</calcChain>
</file>

<file path=xl/sharedStrings.xml><?xml version="1.0" encoding="utf-8"?>
<sst xmlns="http://schemas.openxmlformats.org/spreadsheetml/2006/main" count="143" uniqueCount="70">
  <si>
    <t>Ca</t>
  </si>
  <si>
    <t>Al</t>
  </si>
  <si>
    <t>Si</t>
  </si>
  <si>
    <t>O</t>
  </si>
  <si>
    <r>
      <t>K(Mg,Fe)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AlSi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(F,OH)</t>
    </r>
    <r>
      <rPr>
        <vertAlign val="subscript"/>
        <sz val="10"/>
        <rFont val="Arial"/>
        <family val="2"/>
      </rPr>
      <t>2</t>
    </r>
  </si>
  <si>
    <t>K</t>
  </si>
  <si>
    <t>Fe</t>
  </si>
  <si>
    <t>Mg</t>
  </si>
  <si>
    <t>epidote</t>
  </si>
  <si>
    <t>biotite</t>
  </si>
  <si>
    <t>SiO2</t>
  </si>
  <si>
    <t>quartz</t>
  </si>
  <si>
    <t>Mg2SiO4</t>
  </si>
  <si>
    <t>anorthite</t>
  </si>
  <si>
    <t>CaAl2Si2O8</t>
  </si>
  <si>
    <t>NaAlSi3O8</t>
  </si>
  <si>
    <t>albite</t>
  </si>
  <si>
    <t>Na</t>
  </si>
  <si>
    <t>almandine gt</t>
  </si>
  <si>
    <t>Fe3Al2Si3O12</t>
  </si>
  <si>
    <t>KAlSi3O8</t>
  </si>
  <si>
    <t>Zircon</t>
  </si>
  <si>
    <t>ZrSiO4</t>
  </si>
  <si>
    <t>Zr</t>
  </si>
  <si>
    <t>san/micro</t>
  </si>
  <si>
    <t>wt%O</t>
  </si>
  <si>
    <t>K(Mg,Fe)3AlSi3O10(F,OH)2</t>
  </si>
  <si>
    <t>garnet</t>
  </si>
  <si>
    <t>olivine</t>
  </si>
  <si>
    <t>1.2-1.8</t>
  </si>
  <si>
    <t>good</t>
  </si>
  <si>
    <t>ok</t>
  </si>
  <si>
    <t>1.1-1.9</t>
  </si>
  <si>
    <t>plag</t>
  </si>
  <si>
    <t>glass</t>
  </si>
  <si>
    <t>ideal</t>
  </si>
  <si>
    <t>1.2-1.4</t>
  </si>
  <si>
    <t>1.1-1.5</t>
  </si>
  <si>
    <t>Sample weights for laser</t>
  </si>
  <si>
    <t>matrix</t>
  </si>
  <si>
    <t>zircon</t>
  </si>
  <si>
    <t>mg to load</t>
  </si>
  <si>
    <t>Ideal wt. all but zircon:</t>
  </si>
  <si>
    <t>1.9-2.4</t>
  </si>
  <si>
    <t>annite</t>
  </si>
  <si>
    <t>phlogopite</t>
  </si>
  <si>
    <t>clinochlore</t>
  </si>
  <si>
    <t>daphnite</t>
  </si>
  <si>
    <t>muscovite</t>
  </si>
  <si>
    <t>H</t>
  </si>
  <si>
    <t>Li</t>
  </si>
  <si>
    <t>C</t>
  </si>
  <si>
    <t>F</t>
  </si>
  <si>
    <t>S</t>
  </si>
  <si>
    <t>Cl</t>
  </si>
  <si>
    <t>wt.% H2O</t>
  </si>
  <si>
    <t>forsterite</t>
  </si>
  <si>
    <t>almandine</t>
  </si>
  <si>
    <t>wt.% O</t>
  </si>
  <si>
    <t>mol wt.</t>
  </si>
  <si>
    <r>
      <t>Ca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Fe</t>
    </r>
    <r>
      <rPr>
        <sz val="10"/>
        <rFont val="Arial"/>
        <family val="2"/>
      </rPr>
      <t>(SiO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)(Si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)O(OH)</t>
    </r>
  </si>
  <si>
    <r>
      <t>K(Fe)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AlSi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(F,OH)</t>
    </r>
    <r>
      <rPr>
        <vertAlign val="subscript"/>
        <sz val="10"/>
        <rFont val="Arial"/>
        <family val="2"/>
      </rPr>
      <t>2</t>
    </r>
  </si>
  <si>
    <r>
      <t>Ca</t>
    </r>
    <r>
      <rPr>
        <vertAlign val="subscript"/>
        <sz val="10"/>
        <rFont val="Arial"/>
      </rPr>
      <t>2</t>
    </r>
    <r>
      <rPr>
        <sz val="10"/>
        <rFont val="Arial"/>
      </rPr>
      <t>Mg</t>
    </r>
    <r>
      <rPr>
        <vertAlign val="subscript"/>
        <sz val="10"/>
        <rFont val="Arial"/>
      </rPr>
      <t>5</t>
    </r>
    <r>
      <rPr>
        <sz val="10"/>
        <rFont val="Arial"/>
      </rPr>
      <t>Si</t>
    </r>
    <r>
      <rPr>
        <vertAlign val="subscript"/>
        <sz val="10"/>
        <rFont val="Arial"/>
      </rPr>
      <t>8</t>
    </r>
    <r>
      <rPr>
        <sz val="10"/>
        <rFont val="Arial"/>
      </rPr>
      <t>O</t>
    </r>
    <r>
      <rPr>
        <vertAlign val="subscript"/>
        <sz val="10"/>
        <rFont val="Arial"/>
      </rPr>
      <t>22</t>
    </r>
    <r>
      <rPr>
        <sz val="10"/>
        <rFont val="Arial"/>
      </rPr>
      <t>(OH)</t>
    </r>
    <r>
      <rPr>
        <vertAlign val="subscript"/>
        <sz val="10"/>
        <rFont val="Arial"/>
      </rPr>
      <t>2</t>
    </r>
  </si>
  <si>
    <t>tremolite</t>
  </si>
  <si>
    <t>Plenty of O, but tends to splatter and leave unreacted material</t>
  </si>
  <si>
    <t>kaolinite</t>
  </si>
  <si>
    <t>K(Fe)3AlSi3O10(F,OH)2</t>
  </si>
  <si>
    <t>Ca2Al2Fe(SiO4)(Si2O7)O(OH)</t>
  </si>
  <si>
    <t>Ca2Mg5Si8O22(OH)2</t>
  </si>
  <si>
    <t>mol 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</si>
</sst>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9" x14ac:knownFonts="1">
    <font>
      <sz val="10"/>
      <name val="Arial"/>
    </font>
    <font>
      <vertAlign val="subscript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bscript"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3" fillId="0" borderId="0" xfId="0" applyNumberFormat="1" applyFont="1"/>
    <xf numFmtId="164" fontId="0" fillId="0" borderId="0" xfId="0" applyNumberFormat="1"/>
    <xf numFmtId="0" fontId="6" fillId="0" borderId="0" xfId="0" applyFont="1"/>
    <xf numFmtId="1" fontId="0" fillId="0" borderId="0" xfId="0" applyNumberFormat="1"/>
    <xf numFmtId="0" fontId="7" fillId="0" borderId="0" xfId="0" applyFont="1"/>
    <xf numFmtId="165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4"/>
  <sheetViews>
    <sheetView workbookViewId="0"/>
  </sheetViews>
  <sheetFormatPr defaultRowHeight="12.75" x14ac:dyDescent="0.2"/>
  <cols>
    <col min="3" max="3" width="2.7109375" customWidth="1"/>
    <col min="6" max="6" width="2.7109375" customWidth="1"/>
    <col min="7" max="8" width="9.42578125" bestFit="1" customWidth="1"/>
    <col min="9" max="9" width="2.7109375" customWidth="1"/>
    <col min="10" max="11" width="9.85546875" bestFit="1" customWidth="1"/>
    <col min="12" max="12" width="2.7109375" customWidth="1"/>
    <col min="13" max="14" width="8" bestFit="1" customWidth="1"/>
    <col min="15" max="15" width="2.7109375" customWidth="1"/>
    <col min="16" max="17" width="9.28515625" bestFit="1" customWidth="1"/>
    <col min="18" max="18" width="2.7109375" customWidth="1"/>
    <col min="21" max="21" width="2.7109375" customWidth="1"/>
    <col min="24" max="24" width="2.7109375" customWidth="1"/>
  </cols>
  <sheetData>
    <row r="2" spans="1:26" x14ac:dyDescent="0.2">
      <c r="D2" t="s">
        <v>44</v>
      </c>
      <c r="E2" t="s">
        <v>44</v>
      </c>
      <c r="G2" t="s">
        <v>45</v>
      </c>
      <c r="H2" t="s">
        <v>45</v>
      </c>
      <c r="J2" t="s">
        <v>46</v>
      </c>
      <c r="K2" t="s">
        <v>46</v>
      </c>
      <c r="M2" t="s">
        <v>47</v>
      </c>
      <c r="N2" t="s">
        <v>47</v>
      </c>
      <c r="P2" t="s">
        <v>48</v>
      </c>
      <c r="Q2" t="s">
        <v>48</v>
      </c>
      <c r="S2" t="s">
        <v>8</v>
      </c>
      <c r="T2" t="s">
        <v>8</v>
      </c>
      <c r="V2" t="s">
        <v>63</v>
      </c>
      <c r="W2" t="s">
        <v>63</v>
      </c>
      <c r="Y2" t="s">
        <v>65</v>
      </c>
      <c r="Z2" t="s">
        <v>65</v>
      </c>
    </row>
    <row r="3" spans="1:26" x14ac:dyDescent="0.2">
      <c r="A3" t="s">
        <v>49</v>
      </c>
      <c r="B3" s="6">
        <v>1.0079400000000001</v>
      </c>
      <c r="C3" s="6"/>
      <c r="D3">
        <v>2</v>
      </c>
      <c r="E3" s="1">
        <f>$B3*D3</f>
        <v>2.0158800000000001</v>
      </c>
      <c r="F3" s="1"/>
      <c r="G3">
        <v>2</v>
      </c>
      <c r="H3" s="1">
        <f t="shared" ref="H3:H16" si="0">$B3*G3</f>
        <v>2.0158800000000001</v>
      </c>
      <c r="I3" s="1"/>
      <c r="J3">
        <v>8</v>
      </c>
      <c r="K3" s="1">
        <f t="shared" ref="K3:K16" si="1">$B3*J3</f>
        <v>8.0635200000000005</v>
      </c>
      <c r="L3" s="1"/>
      <c r="M3">
        <v>8</v>
      </c>
      <c r="N3" s="1">
        <f t="shared" ref="N3:W16" si="2">$B3*M3</f>
        <v>8.0635200000000005</v>
      </c>
      <c r="O3" s="1"/>
      <c r="P3">
        <v>2</v>
      </c>
      <c r="Q3" s="1">
        <f t="shared" si="2"/>
        <v>2.0158800000000001</v>
      </c>
      <c r="R3" s="1"/>
      <c r="S3">
        <v>1</v>
      </c>
      <c r="T3" s="1">
        <f t="shared" si="2"/>
        <v>1.0079400000000001</v>
      </c>
      <c r="U3" s="1"/>
      <c r="V3">
        <v>2</v>
      </c>
      <c r="W3" s="1">
        <f t="shared" si="2"/>
        <v>2.0158800000000001</v>
      </c>
      <c r="Y3">
        <v>4</v>
      </c>
      <c r="Z3" s="1">
        <f t="shared" ref="Z3:Z16" si="3">$B3*Y3</f>
        <v>4.0317600000000002</v>
      </c>
    </row>
    <row r="4" spans="1:26" x14ac:dyDescent="0.2">
      <c r="A4" t="s">
        <v>50</v>
      </c>
      <c r="B4" s="6">
        <v>6.9409999999999998</v>
      </c>
      <c r="C4" s="6"/>
      <c r="E4" s="1">
        <f t="shared" ref="E4:E14" si="4">$B4*D4</f>
        <v>0</v>
      </c>
      <c r="F4" s="1"/>
      <c r="H4" s="1">
        <f t="shared" si="0"/>
        <v>0</v>
      </c>
      <c r="I4" s="1"/>
      <c r="K4" s="1">
        <f t="shared" si="1"/>
        <v>0</v>
      </c>
      <c r="L4" s="1"/>
      <c r="N4" s="1">
        <f t="shared" si="2"/>
        <v>0</v>
      </c>
      <c r="O4" s="1"/>
      <c r="Q4" s="1">
        <f t="shared" si="2"/>
        <v>0</v>
      </c>
      <c r="R4" s="1"/>
      <c r="T4" s="1">
        <f t="shared" si="2"/>
        <v>0</v>
      </c>
      <c r="U4" s="1"/>
      <c r="W4" s="1">
        <f t="shared" si="2"/>
        <v>0</v>
      </c>
      <c r="Z4" s="1">
        <f t="shared" si="3"/>
        <v>0</v>
      </c>
    </row>
    <row r="5" spans="1:26" x14ac:dyDescent="0.2">
      <c r="A5" t="s">
        <v>51</v>
      </c>
      <c r="B5" s="6">
        <v>12.010999999999999</v>
      </c>
      <c r="C5" s="6"/>
      <c r="E5" s="1">
        <f t="shared" si="4"/>
        <v>0</v>
      </c>
      <c r="F5" s="1"/>
      <c r="H5" s="1">
        <f t="shared" si="0"/>
        <v>0</v>
      </c>
      <c r="I5" s="1"/>
      <c r="K5" s="1">
        <f t="shared" si="1"/>
        <v>0</v>
      </c>
      <c r="L5" s="1"/>
      <c r="N5" s="1">
        <f t="shared" si="2"/>
        <v>0</v>
      </c>
      <c r="O5" s="1"/>
      <c r="Q5" s="1">
        <f t="shared" si="2"/>
        <v>0</v>
      </c>
      <c r="R5" s="1"/>
      <c r="T5" s="1">
        <f t="shared" si="2"/>
        <v>0</v>
      </c>
      <c r="U5" s="1"/>
      <c r="W5" s="1">
        <f t="shared" si="2"/>
        <v>0</v>
      </c>
      <c r="Z5" s="1">
        <f t="shared" si="3"/>
        <v>0</v>
      </c>
    </row>
    <row r="6" spans="1:26" x14ac:dyDescent="0.2">
      <c r="A6" t="s">
        <v>3</v>
      </c>
      <c r="B6" s="6">
        <v>15.9994</v>
      </c>
      <c r="C6" s="6"/>
      <c r="D6">
        <v>12</v>
      </c>
      <c r="E6" s="1">
        <f t="shared" si="4"/>
        <v>191.99279999999999</v>
      </c>
      <c r="F6" s="1"/>
      <c r="G6">
        <v>12</v>
      </c>
      <c r="H6" s="1">
        <f t="shared" si="0"/>
        <v>191.99279999999999</v>
      </c>
      <c r="I6" s="1"/>
      <c r="J6">
        <v>18</v>
      </c>
      <c r="K6" s="1">
        <f t="shared" si="1"/>
        <v>287.98919999999998</v>
      </c>
      <c r="L6" s="1"/>
      <c r="M6">
        <v>18</v>
      </c>
      <c r="N6" s="1">
        <f t="shared" si="2"/>
        <v>287.98919999999998</v>
      </c>
      <c r="O6" s="1"/>
      <c r="P6">
        <v>12</v>
      </c>
      <c r="Q6" s="1">
        <f t="shared" si="2"/>
        <v>191.99279999999999</v>
      </c>
      <c r="R6" s="1"/>
      <c r="S6">
        <v>13</v>
      </c>
      <c r="T6" s="1">
        <f t="shared" si="2"/>
        <v>207.9922</v>
      </c>
      <c r="U6" s="1"/>
      <c r="V6">
        <v>24</v>
      </c>
      <c r="W6" s="1">
        <f t="shared" si="2"/>
        <v>383.98559999999998</v>
      </c>
      <c r="Y6">
        <v>9</v>
      </c>
      <c r="Z6" s="1">
        <f t="shared" si="3"/>
        <v>143.99459999999999</v>
      </c>
    </row>
    <row r="7" spans="1:26" x14ac:dyDescent="0.2">
      <c r="A7" t="s">
        <v>52</v>
      </c>
      <c r="B7" s="6">
        <v>18.9984</v>
      </c>
      <c r="C7" s="6"/>
      <c r="E7" s="1">
        <f t="shared" si="4"/>
        <v>0</v>
      </c>
      <c r="F7" s="1"/>
      <c r="H7" s="1">
        <f t="shared" si="0"/>
        <v>0</v>
      </c>
      <c r="I7" s="1"/>
      <c r="K7" s="1">
        <f t="shared" si="1"/>
        <v>0</v>
      </c>
      <c r="L7" s="1"/>
      <c r="N7" s="1">
        <f t="shared" si="2"/>
        <v>0</v>
      </c>
      <c r="O7" s="1"/>
      <c r="Q7" s="1">
        <f t="shared" si="2"/>
        <v>0</v>
      </c>
      <c r="R7" s="1"/>
      <c r="T7" s="1">
        <f t="shared" si="2"/>
        <v>0</v>
      </c>
      <c r="U7" s="1"/>
      <c r="W7" s="1">
        <f t="shared" si="2"/>
        <v>0</v>
      </c>
      <c r="Z7" s="1">
        <f t="shared" si="3"/>
        <v>0</v>
      </c>
    </row>
    <row r="8" spans="1:26" x14ac:dyDescent="0.2">
      <c r="A8" t="s">
        <v>17</v>
      </c>
      <c r="B8" s="6">
        <v>22.98977</v>
      </c>
      <c r="C8" s="6"/>
      <c r="E8" s="1">
        <f t="shared" si="4"/>
        <v>0</v>
      </c>
      <c r="F8" s="1"/>
      <c r="H8" s="1">
        <f t="shared" si="0"/>
        <v>0</v>
      </c>
      <c r="I8" s="1"/>
      <c r="K8" s="1">
        <f t="shared" si="1"/>
        <v>0</v>
      </c>
      <c r="L8" s="1"/>
      <c r="N8" s="1">
        <f t="shared" si="2"/>
        <v>0</v>
      </c>
      <c r="O8" s="1"/>
      <c r="Q8" s="1">
        <f t="shared" si="2"/>
        <v>0</v>
      </c>
      <c r="R8" s="1"/>
      <c r="T8" s="1">
        <f t="shared" si="2"/>
        <v>0</v>
      </c>
      <c r="U8" s="1"/>
      <c r="W8" s="1">
        <f t="shared" si="2"/>
        <v>0</v>
      </c>
      <c r="Z8" s="1">
        <f t="shared" si="3"/>
        <v>0</v>
      </c>
    </row>
    <row r="9" spans="1:26" x14ac:dyDescent="0.2">
      <c r="A9" t="s">
        <v>7</v>
      </c>
      <c r="B9" s="6">
        <v>24.305</v>
      </c>
      <c r="C9" s="6"/>
      <c r="E9" s="1">
        <f t="shared" si="4"/>
        <v>0</v>
      </c>
      <c r="F9" s="1"/>
      <c r="G9">
        <v>3</v>
      </c>
      <c r="H9" s="1">
        <f t="shared" si="0"/>
        <v>72.914999999999992</v>
      </c>
      <c r="I9" s="1"/>
      <c r="J9">
        <v>5</v>
      </c>
      <c r="K9" s="1">
        <f t="shared" si="1"/>
        <v>121.52500000000001</v>
      </c>
      <c r="L9" s="1"/>
      <c r="N9" s="1">
        <f t="shared" si="2"/>
        <v>0</v>
      </c>
      <c r="O9" s="1"/>
      <c r="Q9" s="1">
        <f t="shared" si="2"/>
        <v>0</v>
      </c>
      <c r="R9" s="1"/>
      <c r="T9" s="1">
        <f t="shared" si="2"/>
        <v>0</v>
      </c>
      <c r="U9" s="1"/>
      <c r="V9">
        <v>5</v>
      </c>
      <c r="W9" s="1">
        <f t="shared" si="2"/>
        <v>121.52500000000001</v>
      </c>
      <c r="Z9" s="1">
        <f t="shared" si="3"/>
        <v>0</v>
      </c>
    </row>
    <row r="10" spans="1:26" x14ac:dyDescent="0.2">
      <c r="A10" t="s">
        <v>1</v>
      </c>
      <c r="B10" s="6">
        <v>26.981539999999999</v>
      </c>
      <c r="C10" s="6"/>
      <c r="D10">
        <v>1</v>
      </c>
      <c r="E10" s="1">
        <f t="shared" si="4"/>
        <v>26.981539999999999</v>
      </c>
      <c r="F10" s="1"/>
      <c r="G10">
        <v>1</v>
      </c>
      <c r="H10" s="1">
        <f t="shared" si="0"/>
        <v>26.981539999999999</v>
      </c>
      <c r="I10" s="1"/>
      <c r="J10">
        <v>2</v>
      </c>
      <c r="K10" s="1">
        <f t="shared" si="1"/>
        <v>53.963079999999998</v>
      </c>
      <c r="L10" s="1"/>
      <c r="M10">
        <v>2</v>
      </c>
      <c r="N10" s="1">
        <f t="shared" si="2"/>
        <v>53.963079999999998</v>
      </c>
      <c r="O10" s="1"/>
      <c r="P10">
        <v>3</v>
      </c>
      <c r="Q10" s="1">
        <f t="shared" si="2"/>
        <v>80.94462</v>
      </c>
      <c r="R10" s="1"/>
      <c r="S10">
        <v>2</v>
      </c>
      <c r="T10" s="1">
        <f t="shared" si="2"/>
        <v>53.963079999999998</v>
      </c>
      <c r="U10" s="1"/>
      <c r="W10" s="1">
        <f t="shared" si="2"/>
        <v>0</v>
      </c>
      <c r="Y10">
        <v>2</v>
      </c>
      <c r="Z10" s="1">
        <f t="shared" si="3"/>
        <v>53.963079999999998</v>
      </c>
    </row>
    <row r="11" spans="1:26" x14ac:dyDescent="0.2">
      <c r="A11" t="s">
        <v>2</v>
      </c>
      <c r="B11" s="6">
        <v>28.0855</v>
      </c>
      <c r="C11" s="6"/>
      <c r="D11">
        <v>3</v>
      </c>
      <c r="E11" s="1">
        <f t="shared" si="4"/>
        <v>84.256500000000003</v>
      </c>
      <c r="F11" s="1"/>
      <c r="G11">
        <v>3</v>
      </c>
      <c r="H11" s="1">
        <f t="shared" si="0"/>
        <v>84.256500000000003</v>
      </c>
      <c r="I11" s="1"/>
      <c r="J11">
        <v>3</v>
      </c>
      <c r="K11" s="1">
        <f t="shared" si="1"/>
        <v>84.256500000000003</v>
      </c>
      <c r="L11" s="1"/>
      <c r="M11">
        <v>3</v>
      </c>
      <c r="N11" s="1">
        <f t="shared" si="2"/>
        <v>84.256500000000003</v>
      </c>
      <c r="O11" s="1"/>
      <c r="P11">
        <v>3</v>
      </c>
      <c r="Q11" s="1">
        <f t="shared" si="2"/>
        <v>84.256500000000003</v>
      </c>
      <c r="R11" s="1"/>
      <c r="S11">
        <v>3</v>
      </c>
      <c r="T11" s="1">
        <f t="shared" si="2"/>
        <v>84.256500000000003</v>
      </c>
      <c r="U11" s="1"/>
      <c r="V11">
        <v>8</v>
      </c>
      <c r="W11" s="1">
        <f t="shared" si="2"/>
        <v>224.684</v>
      </c>
      <c r="Y11">
        <v>2</v>
      </c>
      <c r="Z11" s="1">
        <f t="shared" si="3"/>
        <v>56.170999999999999</v>
      </c>
    </row>
    <row r="12" spans="1:26" x14ac:dyDescent="0.2">
      <c r="A12" t="s">
        <v>53</v>
      </c>
      <c r="B12" s="6">
        <v>32.066000000000003</v>
      </c>
      <c r="C12" s="6"/>
      <c r="E12" s="1">
        <f t="shared" si="4"/>
        <v>0</v>
      </c>
      <c r="F12" s="1"/>
      <c r="H12" s="1">
        <f t="shared" si="0"/>
        <v>0</v>
      </c>
      <c r="I12" s="1"/>
      <c r="K12" s="1">
        <f t="shared" si="1"/>
        <v>0</v>
      </c>
      <c r="L12" s="1"/>
      <c r="N12" s="1">
        <f t="shared" si="2"/>
        <v>0</v>
      </c>
      <c r="O12" s="1"/>
      <c r="Q12" s="1">
        <f t="shared" si="2"/>
        <v>0</v>
      </c>
      <c r="R12" s="1"/>
      <c r="T12" s="1">
        <f t="shared" si="2"/>
        <v>0</v>
      </c>
      <c r="U12" s="1"/>
      <c r="W12" s="1">
        <f t="shared" si="2"/>
        <v>0</v>
      </c>
      <c r="Z12" s="1">
        <f t="shared" si="3"/>
        <v>0</v>
      </c>
    </row>
    <row r="13" spans="1:26" x14ac:dyDescent="0.2">
      <c r="A13" t="s">
        <v>54</v>
      </c>
      <c r="B13" s="6">
        <v>35.4527</v>
      </c>
      <c r="C13" s="6"/>
      <c r="E13" s="1">
        <f t="shared" si="4"/>
        <v>0</v>
      </c>
      <c r="F13" s="1"/>
      <c r="H13" s="1">
        <f t="shared" si="0"/>
        <v>0</v>
      </c>
      <c r="I13" s="1"/>
      <c r="K13" s="1">
        <f t="shared" si="1"/>
        <v>0</v>
      </c>
      <c r="L13" s="1"/>
      <c r="N13" s="1">
        <f t="shared" si="2"/>
        <v>0</v>
      </c>
      <c r="O13" s="1"/>
      <c r="Q13" s="1">
        <f t="shared" si="2"/>
        <v>0</v>
      </c>
      <c r="R13" s="1"/>
      <c r="T13" s="1">
        <f t="shared" si="2"/>
        <v>0</v>
      </c>
      <c r="U13" s="1"/>
      <c r="W13" s="1">
        <f t="shared" si="2"/>
        <v>0</v>
      </c>
      <c r="Z13" s="1">
        <f t="shared" si="3"/>
        <v>0</v>
      </c>
    </row>
    <row r="14" spans="1:26" x14ac:dyDescent="0.2">
      <c r="A14" t="s">
        <v>5</v>
      </c>
      <c r="B14" s="6">
        <v>39.098300000000002</v>
      </c>
      <c r="C14" s="6"/>
      <c r="D14">
        <v>1</v>
      </c>
      <c r="E14" s="1">
        <f t="shared" si="4"/>
        <v>39.098300000000002</v>
      </c>
      <c r="F14" s="1"/>
      <c r="G14">
        <v>1</v>
      </c>
      <c r="H14" s="1">
        <f t="shared" si="0"/>
        <v>39.098300000000002</v>
      </c>
      <c r="I14" s="1"/>
      <c r="K14" s="1">
        <f t="shared" si="1"/>
        <v>0</v>
      </c>
      <c r="L14" s="1"/>
      <c r="N14" s="1">
        <f t="shared" si="2"/>
        <v>0</v>
      </c>
      <c r="O14" s="1"/>
      <c r="P14">
        <v>1</v>
      </c>
      <c r="Q14" s="1">
        <f t="shared" si="2"/>
        <v>39.098300000000002</v>
      </c>
      <c r="R14" s="1"/>
      <c r="T14" s="1">
        <f t="shared" si="2"/>
        <v>0</v>
      </c>
      <c r="U14" s="1"/>
      <c r="W14" s="1">
        <f t="shared" si="2"/>
        <v>0</v>
      </c>
      <c r="Z14" s="1">
        <f t="shared" si="3"/>
        <v>0</v>
      </c>
    </row>
    <row r="15" spans="1:26" x14ac:dyDescent="0.2">
      <c r="A15" t="s">
        <v>0</v>
      </c>
      <c r="B15" s="6">
        <v>40.078000000000003</v>
      </c>
      <c r="C15" s="6"/>
      <c r="E15" s="1">
        <f>$B15*D15</f>
        <v>0</v>
      </c>
      <c r="F15" s="1"/>
      <c r="H15" s="1">
        <f t="shared" si="0"/>
        <v>0</v>
      </c>
      <c r="I15" s="1"/>
      <c r="K15" s="1">
        <f t="shared" si="1"/>
        <v>0</v>
      </c>
      <c r="L15" s="1"/>
      <c r="N15" s="1">
        <f t="shared" si="2"/>
        <v>0</v>
      </c>
      <c r="O15" s="1"/>
      <c r="Q15" s="1">
        <f t="shared" si="2"/>
        <v>0</v>
      </c>
      <c r="R15" s="1"/>
      <c r="S15">
        <v>2</v>
      </c>
      <c r="T15" s="1">
        <f t="shared" si="2"/>
        <v>80.156000000000006</v>
      </c>
      <c r="U15" s="1"/>
      <c r="V15">
        <v>2</v>
      </c>
      <c r="W15" s="1">
        <f t="shared" si="2"/>
        <v>80.156000000000006</v>
      </c>
      <c r="Z15" s="1">
        <f t="shared" si="3"/>
        <v>0</v>
      </c>
    </row>
    <row r="16" spans="1:26" x14ac:dyDescent="0.2">
      <c r="A16" t="s">
        <v>6</v>
      </c>
      <c r="B16" s="6">
        <v>55.847000000000001</v>
      </c>
      <c r="C16" s="6"/>
      <c r="D16">
        <v>3</v>
      </c>
      <c r="E16" s="1">
        <f>$B16*D16</f>
        <v>167.541</v>
      </c>
      <c r="F16" s="1"/>
      <c r="H16" s="1">
        <f t="shared" si="0"/>
        <v>0</v>
      </c>
      <c r="I16" s="1"/>
      <c r="K16" s="1">
        <f t="shared" si="1"/>
        <v>0</v>
      </c>
      <c r="L16" s="1"/>
      <c r="M16">
        <v>5</v>
      </c>
      <c r="N16" s="1">
        <f t="shared" si="2"/>
        <v>279.23500000000001</v>
      </c>
      <c r="O16" s="1"/>
      <c r="Q16" s="1">
        <f t="shared" si="2"/>
        <v>0</v>
      </c>
      <c r="R16" s="1"/>
      <c r="S16">
        <v>1</v>
      </c>
      <c r="T16" s="1">
        <f t="shared" si="2"/>
        <v>55.847000000000001</v>
      </c>
      <c r="U16" s="1"/>
      <c r="W16" s="1">
        <f t="shared" si="2"/>
        <v>0</v>
      </c>
      <c r="Z16" s="1">
        <f t="shared" si="3"/>
        <v>0</v>
      </c>
    </row>
    <row r="17" spans="2:26" x14ac:dyDescent="0.2">
      <c r="B17" s="6"/>
      <c r="C17" s="6"/>
      <c r="E17" s="1"/>
      <c r="F17" s="1"/>
      <c r="H17" s="1"/>
      <c r="I17" s="1"/>
      <c r="K17" s="1"/>
      <c r="L17" s="1"/>
      <c r="N17" s="1"/>
      <c r="O17" s="1"/>
      <c r="Q17" s="1"/>
      <c r="R17" s="1"/>
      <c r="T17" s="1"/>
      <c r="U17" s="1"/>
      <c r="W17" s="1"/>
      <c r="Z17" s="1"/>
    </row>
    <row r="18" spans="2:26" x14ac:dyDescent="0.2">
      <c r="B18" s="7" t="s">
        <v>59</v>
      </c>
      <c r="E18" s="1">
        <f>SUM(E3:E16)</f>
        <v>511.88601999999997</v>
      </c>
      <c r="F18" s="1"/>
      <c r="H18" s="1">
        <f>SUM(H3:H16)</f>
        <v>417.26002</v>
      </c>
      <c r="I18" s="1"/>
      <c r="K18" s="1">
        <f>SUM(K3:K16)</f>
        <v>555.79729999999995</v>
      </c>
      <c r="L18" s="1"/>
      <c r="N18" s="1">
        <f>SUM(N3:N16)</f>
        <v>713.50729999999999</v>
      </c>
      <c r="O18" s="1"/>
      <c r="Q18" s="1">
        <f>SUM(Q3:Q16)</f>
        <v>398.30810000000002</v>
      </c>
      <c r="R18" s="1"/>
      <c r="S18" s="1"/>
      <c r="T18" s="1">
        <f>SUM(T3:T16)</f>
        <v>483.22271999999998</v>
      </c>
      <c r="U18" s="1"/>
      <c r="W18" s="1">
        <f>SUM(W3:W16)</f>
        <v>812.36647999999991</v>
      </c>
      <c r="Z18" s="1">
        <f>SUM(Z3:Z16)</f>
        <v>258.16043999999999</v>
      </c>
    </row>
    <row r="19" spans="2:26" x14ac:dyDescent="0.2">
      <c r="E19" s="1"/>
      <c r="F19" s="1"/>
      <c r="H19" s="1"/>
      <c r="I19" s="1"/>
      <c r="K19" s="1"/>
      <c r="L19" s="1"/>
      <c r="N19" s="1"/>
      <c r="O19" s="1"/>
      <c r="Q19" s="1"/>
      <c r="R19" s="1"/>
    </row>
    <row r="20" spans="2:26" x14ac:dyDescent="0.2">
      <c r="B20" t="s">
        <v>55</v>
      </c>
      <c r="E20" s="1">
        <f>18.01*E3/2/E18*100</f>
        <v>3.5462971620127473</v>
      </c>
      <c r="F20" s="1"/>
      <c r="G20" s="1"/>
      <c r="H20" s="1">
        <f>18.01*H3/2/H18*100</f>
        <v>4.3505245002864168</v>
      </c>
      <c r="I20" s="1"/>
      <c r="J20" s="1"/>
      <c r="K20" s="1">
        <f>18.01*K3/2/K18*100</f>
        <v>13.064474692482317</v>
      </c>
      <c r="L20" s="1"/>
      <c r="M20" s="1"/>
      <c r="N20" s="1">
        <f>18.01*N3/2/N18*100</f>
        <v>10.176770104524509</v>
      </c>
      <c r="O20" s="1"/>
      <c r="P20" s="1"/>
      <c r="Q20" s="1">
        <f>18.01*Q3/2/Q18*100</f>
        <v>4.5575270500399068</v>
      </c>
      <c r="R20" s="1"/>
      <c r="S20" s="1"/>
      <c r="T20" s="1">
        <f>18.01*T3/2/T18*100</f>
        <v>1.8783263543568482</v>
      </c>
      <c r="U20" s="1"/>
      <c r="W20" s="1">
        <f>18.01*W3/2/W18*100</f>
        <v>2.2345825248722728</v>
      </c>
      <c r="Z20" s="1">
        <f>18.01*Z3/2/Z18*100</f>
        <v>14.063347118559296</v>
      </c>
    </row>
    <row r="22" spans="2:26" ht="15.75" x14ac:dyDescent="0.3">
      <c r="B22" t="s">
        <v>44</v>
      </c>
      <c r="D22" t="s">
        <v>61</v>
      </c>
    </row>
    <row r="23" spans="2:26" ht="15.75" x14ac:dyDescent="0.3">
      <c r="B23" t="s">
        <v>8</v>
      </c>
      <c r="D23" t="s">
        <v>60</v>
      </c>
    </row>
    <row r="24" spans="2:26" ht="15.75" x14ac:dyDescent="0.3">
      <c r="B24" t="s">
        <v>63</v>
      </c>
      <c r="D24" t="s">
        <v>62</v>
      </c>
    </row>
  </sheetData>
  <phoneticPr fontId="2" type="noConversion"/>
  <pageMargins left="0.25" right="0.25" top="0.75" bottom="0.75" header="0.3" footer="0.3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9"/>
  <sheetViews>
    <sheetView workbookViewId="0"/>
  </sheetViews>
  <sheetFormatPr defaultRowHeight="12.75" x14ac:dyDescent="0.2"/>
  <cols>
    <col min="3" max="3" width="2.7109375" customWidth="1"/>
    <col min="6" max="6" width="2.7109375" customWidth="1"/>
    <col min="9" max="9" width="2.7109375" customWidth="1"/>
    <col min="12" max="12" width="2.7109375" customWidth="1"/>
    <col min="15" max="15" width="2.7109375" customWidth="1"/>
    <col min="18" max="18" width="2.7109375" customWidth="1"/>
    <col min="21" max="21" width="2.7109375" customWidth="1"/>
    <col min="24" max="24" width="2.7109375" customWidth="1"/>
  </cols>
  <sheetData>
    <row r="2" spans="1:27" x14ac:dyDescent="0.2">
      <c r="D2" t="s">
        <v>11</v>
      </c>
      <c r="E2" t="s">
        <v>11</v>
      </c>
      <c r="G2" s="7" t="s">
        <v>16</v>
      </c>
      <c r="H2" s="7" t="s">
        <v>16</v>
      </c>
      <c r="I2" s="7"/>
      <c r="J2" s="7" t="s">
        <v>24</v>
      </c>
      <c r="K2" s="7" t="s">
        <v>24</v>
      </c>
      <c r="L2" s="7"/>
      <c r="M2" s="7" t="s">
        <v>13</v>
      </c>
      <c r="N2" s="7" t="s">
        <v>13</v>
      </c>
      <c r="O2" s="7"/>
      <c r="P2" s="7" t="s">
        <v>56</v>
      </c>
      <c r="Q2" s="7" t="s">
        <v>56</v>
      </c>
      <c r="R2" s="7"/>
      <c r="S2" s="7" t="s">
        <v>44</v>
      </c>
      <c r="T2" s="7" t="s">
        <v>44</v>
      </c>
      <c r="U2" s="7"/>
      <c r="V2" s="7" t="s">
        <v>57</v>
      </c>
      <c r="W2" s="7" t="s">
        <v>57</v>
      </c>
      <c r="X2" s="7"/>
      <c r="Y2" s="7" t="s">
        <v>40</v>
      </c>
      <c r="Z2" s="7" t="s">
        <v>40</v>
      </c>
      <c r="AA2" s="7"/>
    </row>
    <row r="3" spans="1:27" x14ac:dyDescent="0.2">
      <c r="A3" t="s">
        <v>49</v>
      </c>
      <c r="B3" s="6">
        <v>1.0079400000000001</v>
      </c>
      <c r="C3" s="6"/>
      <c r="E3" s="1">
        <f>$B3*D3</f>
        <v>0</v>
      </c>
      <c r="F3" s="1"/>
      <c r="H3" s="1">
        <f>$B3*G3</f>
        <v>0</v>
      </c>
      <c r="I3" s="1"/>
      <c r="K3" s="1">
        <f>$B3*J3</f>
        <v>0</v>
      </c>
      <c r="L3" s="1"/>
      <c r="N3" s="1">
        <f>$B3*M3</f>
        <v>0</v>
      </c>
      <c r="O3" s="1"/>
      <c r="Q3" s="1">
        <f>$B3*P3</f>
        <v>0</v>
      </c>
      <c r="R3" s="1"/>
      <c r="S3">
        <v>2</v>
      </c>
      <c r="T3" s="1">
        <f>$B3*S3</f>
        <v>2.0158800000000001</v>
      </c>
      <c r="U3" s="1"/>
      <c r="V3" s="8"/>
      <c r="W3" s="1">
        <f>$B3*V3</f>
        <v>0</v>
      </c>
      <c r="X3" s="1"/>
      <c r="Y3" s="8"/>
      <c r="Z3" s="1">
        <f>$B3*Y3</f>
        <v>0</v>
      </c>
    </row>
    <row r="4" spans="1:27" x14ac:dyDescent="0.2">
      <c r="A4" t="s">
        <v>50</v>
      </c>
      <c r="B4" s="6">
        <v>6.9409999999999998</v>
      </c>
      <c r="C4" s="6"/>
      <c r="E4" s="1">
        <f t="shared" ref="E4:Z14" si="0">$B4*D4</f>
        <v>0</v>
      </c>
      <c r="F4" s="1"/>
      <c r="H4" s="1">
        <f t="shared" si="0"/>
        <v>0</v>
      </c>
      <c r="I4" s="1"/>
      <c r="K4" s="1">
        <f t="shared" si="0"/>
        <v>0</v>
      </c>
      <c r="L4" s="1"/>
      <c r="N4" s="1">
        <f t="shared" si="0"/>
        <v>0</v>
      </c>
      <c r="O4" s="1"/>
      <c r="Q4" s="1">
        <f t="shared" si="0"/>
        <v>0</v>
      </c>
      <c r="R4" s="1"/>
      <c r="T4" s="1">
        <f t="shared" si="0"/>
        <v>0</v>
      </c>
      <c r="U4" s="1"/>
      <c r="V4" s="8"/>
      <c r="W4" s="1">
        <f t="shared" si="0"/>
        <v>0</v>
      </c>
      <c r="X4" s="1"/>
      <c r="Y4" s="8"/>
      <c r="Z4" s="1">
        <f t="shared" si="0"/>
        <v>0</v>
      </c>
    </row>
    <row r="5" spans="1:27" x14ac:dyDescent="0.2">
      <c r="A5" t="s">
        <v>51</v>
      </c>
      <c r="B5" s="6">
        <v>12.010999999999999</v>
      </c>
      <c r="C5" s="6"/>
      <c r="E5" s="1">
        <f t="shared" si="0"/>
        <v>0</v>
      </c>
      <c r="F5" s="1"/>
      <c r="H5" s="1">
        <f t="shared" si="0"/>
        <v>0</v>
      </c>
      <c r="I5" s="1"/>
      <c r="K5" s="1">
        <f t="shared" si="0"/>
        <v>0</v>
      </c>
      <c r="L5" s="1"/>
      <c r="N5" s="1">
        <f t="shared" si="0"/>
        <v>0</v>
      </c>
      <c r="O5" s="1"/>
      <c r="Q5" s="1">
        <f t="shared" si="0"/>
        <v>0</v>
      </c>
      <c r="R5" s="1"/>
      <c r="T5" s="1">
        <f t="shared" si="0"/>
        <v>0</v>
      </c>
      <c r="U5" s="1"/>
      <c r="V5" s="8"/>
      <c r="W5" s="1">
        <f t="shared" si="0"/>
        <v>0</v>
      </c>
      <c r="X5" s="1"/>
      <c r="Y5" s="8"/>
      <c r="Z5" s="1">
        <f t="shared" si="0"/>
        <v>0</v>
      </c>
    </row>
    <row r="6" spans="1:27" x14ac:dyDescent="0.2">
      <c r="A6" t="s">
        <v>3</v>
      </c>
      <c r="B6" s="6">
        <v>15.9994</v>
      </c>
      <c r="C6" s="6"/>
      <c r="D6">
        <v>2</v>
      </c>
      <c r="E6" s="1">
        <f t="shared" si="0"/>
        <v>31.998799999999999</v>
      </c>
      <c r="F6" s="1"/>
      <c r="G6">
        <v>8</v>
      </c>
      <c r="H6" s="1">
        <f t="shared" si="0"/>
        <v>127.9952</v>
      </c>
      <c r="I6" s="1"/>
      <c r="J6">
        <v>8</v>
      </c>
      <c r="K6" s="1">
        <f t="shared" si="0"/>
        <v>127.9952</v>
      </c>
      <c r="L6" s="1"/>
      <c r="M6">
        <v>8</v>
      </c>
      <c r="N6" s="1">
        <f t="shared" si="0"/>
        <v>127.9952</v>
      </c>
      <c r="O6" s="1"/>
      <c r="P6">
        <v>4</v>
      </c>
      <c r="Q6" s="1">
        <f t="shared" si="0"/>
        <v>63.997599999999998</v>
      </c>
      <c r="R6" s="1"/>
      <c r="S6">
        <v>12</v>
      </c>
      <c r="T6" s="1">
        <f t="shared" si="0"/>
        <v>191.99279999999999</v>
      </c>
      <c r="U6" s="1"/>
      <c r="V6" s="8">
        <v>12</v>
      </c>
      <c r="W6" s="1">
        <f t="shared" si="0"/>
        <v>191.99279999999999</v>
      </c>
      <c r="X6" s="1"/>
      <c r="Y6" s="8">
        <v>4</v>
      </c>
      <c r="Z6" s="1">
        <f t="shared" si="0"/>
        <v>63.997599999999998</v>
      </c>
    </row>
    <row r="7" spans="1:27" x14ac:dyDescent="0.2">
      <c r="A7" t="s">
        <v>52</v>
      </c>
      <c r="B7" s="6">
        <v>18.9984</v>
      </c>
      <c r="C7" s="6"/>
      <c r="E7" s="1">
        <f t="shared" si="0"/>
        <v>0</v>
      </c>
      <c r="F7" s="1"/>
      <c r="H7" s="1">
        <f t="shared" si="0"/>
        <v>0</v>
      </c>
      <c r="I7" s="1"/>
      <c r="K7" s="1">
        <f t="shared" si="0"/>
        <v>0</v>
      </c>
      <c r="L7" s="1"/>
      <c r="N7" s="1">
        <f t="shared" si="0"/>
        <v>0</v>
      </c>
      <c r="O7" s="1"/>
      <c r="Q7" s="1">
        <f t="shared" si="0"/>
        <v>0</v>
      </c>
      <c r="R7" s="1"/>
      <c r="T7" s="1">
        <f t="shared" si="0"/>
        <v>0</v>
      </c>
      <c r="U7" s="1"/>
      <c r="V7" s="8"/>
      <c r="W7" s="1">
        <f t="shared" si="0"/>
        <v>0</v>
      </c>
      <c r="X7" s="1"/>
      <c r="Y7" s="8"/>
      <c r="Z7" s="1">
        <f t="shared" si="0"/>
        <v>0</v>
      </c>
    </row>
    <row r="8" spans="1:27" x14ac:dyDescent="0.2">
      <c r="A8" t="s">
        <v>17</v>
      </c>
      <c r="B8" s="6">
        <v>22.98977</v>
      </c>
      <c r="C8" s="6"/>
      <c r="E8" s="1">
        <f t="shared" si="0"/>
        <v>0</v>
      </c>
      <c r="F8" s="1"/>
      <c r="G8">
        <v>1</v>
      </c>
      <c r="H8" s="1">
        <f t="shared" si="0"/>
        <v>22.98977</v>
      </c>
      <c r="I8" s="1"/>
      <c r="K8" s="1">
        <f t="shared" si="0"/>
        <v>0</v>
      </c>
      <c r="L8" s="1"/>
      <c r="N8" s="1">
        <f t="shared" si="0"/>
        <v>0</v>
      </c>
      <c r="O8" s="1"/>
      <c r="Q8" s="1">
        <f t="shared" si="0"/>
        <v>0</v>
      </c>
      <c r="R8" s="1"/>
      <c r="T8" s="1">
        <f t="shared" si="0"/>
        <v>0</v>
      </c>
      <c r="U8" s="1"/>
      <c r="V8" s="8"/>
      <c r="W8" s="1">
        <f t="shared" si="0"/>
        <v>0</v>
      </c>
      <c r="X8" s="1"/>
      <c r="Y8" s="8"/>
      <c r="Z8" s="1">
        <f t="shared" si="0"/>
        <v>0</v>
      </c>
    </row>
    <row r="9" spans="1:27" x14ac:dyDescent="0.2">
      <c r="A9" t="s">
        <v>7</v>
      </c>
      <c r="B9" s="6">
        <v>24.305</v>
      </c>
      <c r="C9" s="6"/>
      <c r="E9" s="1">
        <f t="shared" si="0"/>
        <v>0</v>
      </c>
      <c r="F9" s="1"/>
      <c r="H9" s="1">
        <f t="shared" si="0"/>
        <v>0</v>
      </c>
      <c r="I9" s="1"/>
      <c r="K9" s="1">
        <f t="shared" si="0"/>
        <v>0</v>
      </c>
      <c r="L9" s="1"/>
      <c r="N9" s="1">
        <f t="shared" si="0"/>
        <v>0</v>
      </c>
      <c r="O9" s="1"/>
      <c r="P9">
        <v>2</v>
      </c>
      <c r="Q9" s="1">
        <f t="shared" si="0"/>
        <v>48.61</v>
      </c>
      <c r="R9" s="1"/>
      <c r="T9" s="1">
        <f t="shared" si="0"/>
        <v>0</v>
      </c>
      <c r="U9" s="1"/>
      <c r="V9" s="8"/>
      <c r="W9" s="1">
        <f t="shared" si="0"/>
        <v>0</v>
      </c>
      <c r="X9" s="1"/>
      <c r="Y9" s="8"/>
      <c r="Z9" s="1">
        <f t="shared" si="0"/>
        <v>0</v>
      </c>
    </row>
    <row r="10" spans="1:27" x14ac:dyDescent="0.2">
      <c r="A10" t="s">
        <v>1</v>
      </c>
      <c r="B10" s="6">
        <v>26.981539999999999</v>
      </c>
      <c r="C10" s="6"/>
      <c r="E10" s="1">
        <f t="shared" si="0"/>
        <v>0</v>
      </c>
      <c r="F10" s="1"/>
      <c r="G10">
        <v>1</v>
      </c>
      <c r="H10" s="1">
        <f t="shared" si="0"/>
        <v>26.981539999999999</v>
      </c>
      <c r="I10" s="1"/>
      <c r="J10">
        <v>1</v>
      </c>
      <c r="K10" s="1">
        <f t="shared" si="0"/>
        <v>26.981539999999999</v>
      </c>
      <c r="L10" s="1"/>
      <c r="M10">
        <v>2</v>
      </c>
      <c r="N10" s="1">
        <f t="shared" si="0"/>
        <v>53.963079999999998</v>
      </c>
      <c r="O10" s="1"/>
      <c r="Q10" s="1">
        <f t="shared" si="0"/>
        <v>0</v>
      </c>
      <c r="R10" s="1"/>
      <c r="S10">
        <v>1</v>
      </c>
      <c r="T10" s="1">
        <f t="shared" si="0"/>
        <v>26.981539999999999</v>
      </c>
      <c r="U10" s="1"/>
      <c r="V10" s="8">
        <v>2</v>
      </c>
      <c r="W10" s="1">
        <f t="shared" si="0"/>
        <v>53.963079999999998</v>
      </c>
      <c r="X10" s="1"/>
      <c r="Y10" s="8"/>
      <c r="Z10" s="1">
        <f t="shared" si="0"/>
        <v>0</v>
      </c>
    </row>
    <row r="11" spans="1:27" x14ac:dyDescent="0.2">
      <c r="A11" t="s">
        <v>2</v>
      </c>
      <c r="B11" s="6">
        <v>28.0855</v>
      </c>
      <c r="C11" s="6"/>
      <c r="D11">
        <v>1</v>
      </c>
      <c r="E11" s="1">
        <f t="shared" si="0"/>
        <v>28.0855</v>
      </c>
      <c r="F11" s="1"/>
      <c r="G11">
        <v>3</v>
      </c>
      <c r="H11" s="1">
        <f t="shared" si="0"/>
        <v>84.256500000000003</v>
      </c>
      <c r="I11" s="1"/>
      <c r="J11">
        <v>3</v>
      </c>
      <c r="K11" s="1">
        <f t="shared" si="0"/>
        <v>84.256500000000003</v>
      </c>
      <c r="L11" s="1"/>
      <c r="M11">
        <v>2</v>
      </c>
      <c r="N11" s="1">
        <f t="shared" si="0"/>
        <v>56.170999999999999</v>
      </c>
      <c r="O11" s="1"/>
      <c r="P11">
        <v>1</v>
      </c>
      <c r="Q11" s="1">
        <f t="shared" si="0"/>
        <v>28.0855</v>
      </c>
      <c r="R11" s="1"/>
      <c r="S11">
        <v>3</v>
      </c>
      <c r="T11" s="1">
        <f t="shared" si="0"/>
        <v>84.256500000000003</v>
      </c>
      <c r="U11" s="1"/>
      <c r="V11" s="8">
        <v>3</v>
      </c>
      <c r="W11" s="1">
        <f t="shared" si="0"/>
        <v>84.256500000000003</v>
      </c>
      <c r="X11" s="1"/>
      <c r="Y11" s="8">
        <v>1</v>
      </c>
      <c r="Z11" s="1">
        <f t="shared" si="0"/>
        <v>28.0855</v>
      </c>
    </row>
    <row r="12" spans="1:27" x14ac:dyDescent="0.2">
      <c r="A12" t="s">
        <v>53</v>
      </c>
      <c r="B12" s="6">
        <v>32.066000000000003</v>
      </c>
      <c r="C12" s="6"/>
      <c r="E12" s="1">
        <f t="shared" si="0"/>
        <v>0</v>
      </c>
      <c r="F12" s="1"/>
      <c r="H12" s="1">
        <f t="shared" si="0"/>
        <v>0</v>
      </c>
      <c r="I12" s="1"/>
      <c r="K12" s="1">
        <f t="shared" si="0"/>
        <v>0</v>
      </c>
      <c r="L12" s="1"/>
      <c r="N12" s="1">
        <f t="shared" si="0"/>
        <v>0</v>
      </c>
      <c r="O12" s="1"/>
      <c r="Q12" s="1">
        <f t="shared" si="0"/>
        <v>0</v>
      </c>
      <c r="R12" s="1"/>
      <c r="T12" s="1">
        <f t="shared" si="0"/>
        <v>0</v>
      </c>
      <c r="U12" s="1"/>
      <c r="V12" s="8"/>
      <c r="W12" s="1">
        <f t="shared" si="0"/>
        <v>0</v>
      </c>
      <c r="X12" s="1"/>
      <c r="Y12" s="8"/>
      <c r="Z12" s="1">
        <f t="shared" si="0"/>
        <v>0</v>
      </c>
    </row>
    <row r="13" spans="1:27" x14ac:dyDescent="0.2">
      <c r="A13" t="s">
        <v>54</v>
      </c>
      <c r="B13" s="6">
        <v>35.4527</v>
      </c>
      <c r="C13" s="6"/>
      <c r="E13" s="1">
        <f t="shared" si="0"/>
        <v>0</v>
      </c>
      <c r="F13" s="1"/>
      <c r="H13" s="1">
        <f t="shared" si="0"/>
        <v>0</v>
      </c>
      <c r="I13" s="1"/>
      <c r="K13" s="1">
        <f t="shared" si="0"/>
        <v>0</v>
      </c>
      <c r="L13" s="1"/>
      <c r="N13" s="1">
        <f t="shared" si="0"/>
        <v>0</v>
      </c>
      <c r="O13" s="1"/>
      <c r="Q13" s="1">
        <f t="shared" si="0"/>
        <v>0</v>
      </c>
      <c r="R13" s="1"/>
      <c r="T13" s="1">
        <f t="shared" si="0"/>
        <v>0</v>
      </c>
      <c r="U13" s="1"/>
      <c r="V13" s="8"/>
      <c r="W13" s="1">
        <f t="shared" si="0"/>
        <v>0</v>
      </c>
      <c r="X13" s="1"/>
      <c r="Y13" s="8"/>
      <c r="Z13" s="1">
        <f t="shared" si="0"/>
        <v>0</v>
      </c>
    </row>
    <row r="14" spans="1:27" x14ac:dyDescent="0.2">
      <c r="A14" t="s">
        <v>5</v>
      </c>
      <c r="B14" s="6">
        <v>39.098300000000002</v>
      </c>
      <c r="C14" s="6"/>
      <c r="E14" s="1">
        <f t="shared" si="0"/>
        <v>0</v>
      </c>
      <c r="F14" s="1"/>
      <c r="H14" s="1">
        <f t="shared" si="0"/>
        <v>0</v>
      </c>
      <c r="I14" s="1"/>
      <c r="J14">
        <v>1</v>
      </c>
      <c r="K14" s="1">
        <f t="shared" si="0"/>
        <v>39.098300000000002</v>
      </c>
      <c r="L14" s="1"/>
      <c r="N14" s="1">
        <f t="shared" si="0"/>
        <v>0</v>
      </c>
      <c r="O14" s="1"/>
      <c r="Q14" s="1">
        <f t="shared" si="0"/>
        <v>0</v>
      </c>
      <c r="R14" s="1"/>
      <c r="S14">
        <v>1</v>
      </c>
      <c r="T14" s="1">
        <f t="shared" si="0"/>
        <v>39.098300000000002</v>
      </c>
      <c r="U14" s="1"/>
      <c r="V14" s="8"/>
      <c r="W14" s="1">
        <f t="shared" si="0"/>
        <v>0</v>
      </c>
      <c r="X14" s="1"/>
      <c r="Y14" s="8"/>
      <c r="Z14" s="1">
        <f t="shared" si="0"/>
        <v>0</v>
      </c>
    </row>
    <row r="15" spans="1:27" x14ac:dyDescent="0.2">
      <c r="A15" t="s">
        <v>0</v>
      </c>
      <c r="B15" s="6">
        <v>40.078000000000003</v>
      </c>
      <c r="C15" s="6"/>
      <c r="E15" s="1">
        <f>$B15*D15</f>
        <v>0</v>
      </c>
      <c r="F15" s="1"/>
      <c r="H15" s="1">
        <f>$B15*G15</f>
        <v>0</v>
      </c>
      <c r="I15" s="1"/>
      <c r="K15" s="1">
        <f>$B15*J15</f>
        <v>0</v>
      </c>
      <c r="L15" s="1"/>
      <c r="M15">
        <v>1</v>
      </c>
      <c r="N15" s="1">
        <f>$B15*M15</f>
        <v>40.078000000000003</v>
      </c>
      <c r="O15" s="1"/>
      <c r="Q15" s="1">
        <f>$B15*P15</f>
        <v>0</v>
      </c>
      <c r="R15" s="1"/>
      <c r="T15" s="1">
        <f>$B15*S15</f>
        <v>0</v>
      </c>
      <c r="U15" s="1"/>
      <c r="V15" s="8"/>
      <c r="W15" s="1">
        <f>$B15*V15</f>
        <v>0</v>
      </c>
      <c r="X15" s="1"/>
      <c r="Y15" s="8"/>
      <c r="Z15" s="1">
        <f>$B15*Y15</f>
        <v>0</v>
      </c>
    </row>
    <row r="16" spans="1:27" x14ac:dyDescent="0.2">
      <c r="A16" t="s">
        <v>6</v>
      </c>
      <c r="B16" s="6">
        <v>55.847000000000001</v>
      </c>
      <c r="C16" s="6"/>
      <c r="E16" s="1">
        <f>$B16*D16</f>
        <v>0</v>
      </c>
      <c r="F16" s="1"/>
      <c r="H16" s="1">
        <f>$B16*G16</f>
        <v>0</v>
      </c>
      <c r="I16" s="1"/>
      <c r="K16" s="1">
        <f>$B16*J16</f>
        <v>0</v>
      </c>
      <c r="L16" s="1"/>
      <c r="N16" s="1">
        <f>$B16*M16</f>
        <v>0</v>
      </c>
      <c r="O16" s="1"/>
      <c r="Q16" s="1">
        <f>$B16*P16</f>
        <v>0</v>
      </c>
      <c r="R16" s="1"/>
      <c r="S16">
        <v>3</v>
      </c>
      <c r="T16" s="1">
        <f>$B16*S16</f>
        <v>167.541</v>
      </c>
      <c r="U16" s="1"/>
      <c r="V16" s="8">
        <v>3</v>
      </c>
      <c r="W16" s="1">
        <f>$B16*V16</f>
        <v>167.541</v>
      </c>
      <c r="X16" s="1"/>
      <c r="Y16" s="8"/>
      <c r="Z16" s="1">
        <f>$B16*Y16</f>
        <v>0</v>
      </c>
    </row>
    <row r="17" spans="1:26" x14ac:dyDescent="0.2">
      <c r="A17" s="7" t="s">
        <v>23</v>
      </c>
      <c r="B17" s="6">
        <v>91.224000000000004</v>
      </c>
      <c r="C17" s="6"/>
      <c r="E17" s="1">
        <f>$B17*D17</f>
        <v>0</v>
      </c>
      <c r="F17" s="1"/>
      <c r="H17" s="1">
        <f>$B17*G17</f>
        <v>0</v>
      </c>
      <c r="I17" s="1"/>
      <c r="K17" s="1">
        <f>$B17*J17</f>
        <v>0</v>
      </c>
      <c r="L17" s="1"/>
      <c r="N17" s="1">
        <f>$B17*M17</f>
        <v>0</v>
      </c>
      <c r="O17" s="1"/>
      <c r="Q17" s="1">
        <f>$B17*P17</f>
        <v>0</v>
      </c>
      <c r="R17" s="1"/>
      <c r="T17" s="1">
        <f>$B17*S17</f>
        <v>0</v>
      </c>
      <c r="U17" s="1"/>
      <c r="V17" s="8"/>
      <c r="W17" s="1">
        <f>$B17*V17</f>
        <v>0</v>
      </c>
      <c r="X17" s="1"/>
      <c r="Y17" s="8">
        <v>1</v>
      </c>
      <c r="Z17" s="1">
        <f>$B17*Y17</f>
        <v>91.224000000000004</v>
      </c>
    </row>
    <row r="18" spans="1:26" x14ac:dyDescent="0.2">
      <c r="A18" s="7"/>
      <c r="B18" s="6"/>
      <c r="C18" s="6"/>
      <c r="E18" s="1"/>
      <c r="F18" s="1"/>
      <c r="H18" s="1"/>
      <c r="I18" s="1"/>
      <c r="K18" s="1"/>
      <c r="L18" s="1"/>
      <c r="N18" s="1"/>
      <c r="O18" s="1"/>
      <c r="Q18" s="1"/>
      <c r="R18" s="1"/>
      <c r="T18" s="1"/>
      <c r="U18" s="1"/>
      <c r="V18" s="1"/>
      <c r="W18" s="1"/>
      <c r="X18" s="1"/>
      <c r="Y18" s="1"/>
      <c r="Z18" s="1"/>
    </row>
    <row r="19" spans="1:26" x14ac:dyDescent="0.2">
      <c r="B19" s="7" t="s">
        <v>59</v>
      </c>
      <c r="E19" s="1">
        <f>SUM(E3:E17)</f>
        <v>60.084299999999999</v>
      </c>
      <c r="F19" s="1"/>
      <c r="H19" s="1">
        <f>SUM(H3:H17)</f>
        <v>262.22300999999999</v>
      </c>
      <c r="I19" s="1"/>
      <c r="K19" s="1">
        <f>SUM(K3:K17)</f>
        <v>278.33154000000002</v>
      </c>
      <c r="L19" s="1"/>
      <c r="N19" s="1">
        <f>SUM(N3:N17)</f>
        <v>278.20727999999997</v>
      </c>
      <c r="O19" s="1"/>
      <c r="Q19" s="1">
        <f>SUM(Q3:Q17)</f>
        <v>140.69309999999999</v>
      </c>
      <c r="R19" s="1"/>
      <c r="T19" s="1">
        <f>SUM(T3:T17)</f>
        <v>511.88601999999997</v>
      </c>
      <c r="U19" s="1"/>
      <c r="V19" s="1"/>
      <c r="W19" s="1">
        <f>SUM(W3:W17)</f>
        <v>497.75337999999999</v>
      </c>
      <c r="X19" s="1"/>
      <c r="Y19" s="1"/>
      <c r="Z19" s="1">
        <f>SUM(Z3:Z17)</f>
        <v>183.30709999999999</v>
      </c>
    </row>
    <row r="20" spans="1:26" x14ac:dyDescent="0.2">
      <c r="E20" s="1"/>
      <c r="F20" s="1"/>
      <c r="H20" s="1"/>
      <c r="I20" s="1"/>
      <c r="K20" s="1"/>
      <c r="L20" s="1"/>
      <c r="N20" s="1"/>
      <c r="O20" s="1"/>
      <c r="Q20" s="1"/>
      <c r="R20" s="1"/>
      <c r="T20" s="1"/>
      <c r="U20" s="1"/>
      <c r="V20" s="1"/>
      <c r="W20" s="1"/>
      <c r="X20" s="1"/>
      <c r="Y20" s="1"/>
      <c r="Z20" s="1"/>
    </row>
    <row r="21" spans="1:26" x14ac:dyDescent="0.2">
      <c r="B21" s="7" t="s">
        <v>58</v>
      </c>
      <c r="E21" s="1">
        <f>E6/E19*100</f>
        <v>53.256507939678087</v>
      </c>
      <c r="F21" s="1"/>
      <c r="H21" s="1">
        <f>H6/H19*100</f>
        <v>48.811582171984071</v>
      </c>
      <c r="I21" s="1"/>
      <c r="K21" s="1">
        <f>K6/K19*100</f>
        <v>45.986595698065692</v>
      </c>
      <c r="L21" s="1"/>
      <c r="N21" s="1">
        <f>N6/N19*100</f>
        <v>46.007135399188698</v>
      </c>
      <c r="O21" s="1"/>
      <c r="Q21" s="1">
        <f>Q6/Q19*100</f>
        <v>45.487376424288044</v>
      </c>
      <c r="R21" s="1"/>
      <c r="T21" s="1">
        <f>T6/T19*100</f>
        <v>37.506943440260393</v>
      </c>
      <c r="U21" s="1"/>
      <c r="V21" s="1"/>
      <c r="W21" s="1">
        <f>W6/W19*100</f>
        <v>38.571872681206102</v>
      </c>
      <c r="X21" s="1"/>
      <c r="Y21" s="1"/>
      <c r="Z21" s="1">
        <f>Z6/Z19*100</f>
        <v>34.91277751925594</v>
      </c>
    </row>
    <row r="23" spans="1:26" x14ac:dyDescent="0.2">
      <c r="B23" t="s">
        <v>11</v>
      </c>
      <c r="D23" t="s">
        <v>10</v>
      </c>
    </row>
    <row r="24" spans="1:26" x14ac:dyDescent="0.2">
      <c r="B24" t="s">
        <v>16</v>
      </c>
      <c r="D24" t="s">
        <v>15</v>
      </c>
    </row>
    <row r="25" spans="1:26" x14ac:dyDescent="0.2">
      <c r="B25" t="s">
        <v>24</v>
      </c>
      <c r="D25" t="s">
        <v>20</v>
      </c>
    </row>
    <row r="26" spans="1:26" x14ac:dyDescent="0.2">
      <c r="B26" t="s">
        <v>13</v>
      </c>
      <c r="D26" t="s">
        <v>14</v>
      </c>
    </row>
    <row r="27" spans="1:26" x14ac:dyDescent="0.2">
      <c r="B27" s="7" t="s">
        <v>56</v>
      </c>
      <c r="D27" t="s">
        <v>12</v>
      </c>
    </row>
    <row r="28" spans="1:26" ht="15.75" x14ac:dyDescent="0.3">
      <c r="B28" t="s">
        <v>9</v>
      </c>
      <c r="D28" t="s">
        <v>4</v>
      </c>
    </row>
    <row r="29" spans="1:26" x14ac:dyDescent="0.2">
      <c r="B29" t="s">
        <v>18</v>
      </c>
      <c r="D29" t="s">
        <v>19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/>
  </sheetViews>
  <sheetFormatPr defaultRowHeight="12.75" x14ac:dyDescent="0.2"/>
  <cols>
    <col min="1" max="1" width="18" customWidth="1"/>
    <col min="2" max="2" width="30.140625" customWidth="1"/>
  </cols>
  <sheetData>
    <row r="1" spans="1:5" ht="15.75" x14ac:dyDescent="0.25">
      <c r="A1" s="2"/>
      <c r="B1" s="4" t="s">
        <v>38</v>
      </c>
      <c r="C1" s="2"/>
      <c r="D1" s="2"/>
    </row>
    <row r="2" spans="1:5" ht="15.75" x14ac:dyDescent="0.25">
      <c r="A2" s="2"/>
      <c r="B2" s="2"/>
      <c r="C2" s="4" t="s">
        <v>59</v>
      </c>
      <c r="D2" s="3" t="s">
        <v>25</v>
      </c>
    </row>
    <row r="3" spans="1:5" ht="15" x14ac:dyDescent="0.2">
      <c r="A3" s="2" t="s">
        <v>11</v>
      </c>
      <c r="B3" s="2" t="s">
        <v>10</v>
      </c>
      <c r="C3" s="9">
        <v>60.084299999999999</v>
      </c>
      <c r="D3" s="10">
        <v>53.256507939678087</v>
      </c>
      <c r="E3" s="5"/>
    </row>
    <row r="4" spans="1:5" ht="15" x14ac:dyDescent="0.2">
      <c r="A4" s="2" t="s">
        <v>16</v>
      </c>
      <c r="B4" s="2" t="s">
        <v>15</v>
      </c>
      <c r="C4" s="9">
        <v>262.22300999999999</v>
      </c>
      <c r="D4" s="10">
        <v>48.811582171984071</v>
      </c>
      <c r="E4" s="5"/>
    </row>
    <row r="5" spans="1:5" ht="15" x14ac:dyDescent="0.2">
      <c r="A5" s="2" t="s">
        <v>13</v>
      </c>
      <c r="B5" s="2" t="s">
        <v>14</v>
      </c>
      <c r="C5" s="9">
        <v>278.20727999999997</v>
      </c>
      <c r="D5" s="10">
        <v>46.007135399188698</v>
      </c>
      <c r="E5" s="5"/>
    </row>
    <row r="6" spans="1:5" ht="15" x14ac:dyDescent="0.2">
      <c r="A6" s="2" t="s">
        <v>24</v>
      </c>
      <c r="B6" s="2" t="s">
        <v>20</v>
      </c>
      <c r="C6" s="9">
        <v>278.33154000000002</v>
      </c>
      <c r="D6" s="10">
        <v>45.986595698065692</v>
      </c>
      <c r="E6" s="5"/>
    </row>
    <row r="7" spans="1:5" ht="15" x14ac:dyDescent="0.2">
      <c r="A7" s="2" t="s">
        <v>18</v>
      </c>
      <c r="B7" s="2" t="s">
        <v>19</v>
      </c>
      <c r="C7" s="9">
        <v>497.75337999999999</v>
      </c>
      <c r="D7" s="10">
        <v>38.571872681206102</v>
      </c>
      <c r="E7" s="5"/>
    </row>
    <row r="8" spans="1:5" ht="15" x14ac:dyDescent="0.2">
      <c r="A8" s="2" t="s">
        <v>21</v>
      </c>
      <c r="B8" s="2" t="s">
        <v>22</v>
      </c>
      <c r="C8" s="9">
        <v>183.30709999999999</v>
      </c>
      <c r="D8" s="10">
        <v>34.91277751925594</v>
      </c>
      <c r="E8" s="5"/>
    </row>
    <row r="9" spans="1:5" ht="15" x14ac:dyDescent="0.2">
      <c r="A9" s="9" t="s">
        <v>56</v>
      </c>
      <c r="B9" s="2" t="s">
        <v>12</v>
      </c>
      <c r="C9" s="9">
        <v>140.69309999999999</v>
      </c>
      <c r="D9" s="10">
        <v>45.487376424288044</v>
      </c>
      <c r="E9" s="5"/>
    </row>
    <row r="10" spans="1:5" ht="15" x14ac:dyDescent="0.2">
      <c r="A10" s="2" t="s">
        <v>9</v>
      </c>
      <c r="B10" s="2" t="s">
        <v>26</v>
      </c>
      <c r="C10" s="9">
        <v>511.88601999999997</v>
      </c>
      <c r="D10" s="10">
        <v>37.506943440260393</v>
      </c>
      <c r="E10" s="5"/>
    </row>
    <row r="11" spans="1:5" ht="15" x14ac:dyDescent="0.2">
      <c r="A11" s="2"/>
      <c r="B11" s="2"/>
      <c r="C11" s="2"/>
      <c r="D11" s="2"/>
    </row>
    <row r="12" spans="1:5" ht="15.75" x14ac:dyDescent="0.25">
      <c r="A12" s="2"/>
      <c r="B12" s="2"/>
      <c r="C12" s="3" t="s">
        <v>41</v>
      </c>
      <c r="D12" s="2"/>
    </row>
    <row r="13" spans="1:5" ht="15" x14ac:dyDescent="0.2">
      <c r="A13" s="2" t="s">
        <v>42</v>
      </c>
      <c r="B13" s="2"/>
      <c r="C13" s="2">
        <v>1.3</v>
      </c>
      <c r="D13" s="2" t="s">
        <v>35</v>
      </c>
    </row>
    <row r="14" spans="1:5" ht="15" x14ac:dyDescent="0.2">
      <c r="A14" s="2"/>
      <c r="B14" s="2"/>
      <c r="C14" s="2"/>
      <c r="D14" s="2"/>
    </row>
    <row r="15" spans="1:5" ht="15" x14ac:dyDescent="0.2">
      <c r="A15" s="2" t="s">
        <v>27</v>
      </c>
      <c r="B15" s="2"/>
      <c r="C15" s="2" t="s">
        <v>29</v>
      </c>
      <c r="D15" s="2" t="s">
        <v>30</v>
      </c>
    </row>
    <row r="16" spans="1:5" ht="15" x14ac:dyDescent="0.2">
      <c r="A16" s="2" t="s">
        <v>33</v>
      </c>
      <c r="B16" s="2"/>
      <c r="C16" s="2" t="s">
        <v>32</v>
      </c>
      <c r="D16" s="2" t="s">
        <v>31</v>
      </c>
    </row>
    <row r="17" spans="1:4" ht="15" x14ac:dyDescent="0.2">
      <c r="A17" s="2" t="s">
        <v>11</v>
      </c>
      <c r="C17" s="2"/>
      <c r="D17" s="2"/>
    </row>
    <row r="18" spans="1:4" ht="15" x14ac:dyDescent="0.2">
      <c r="A18" s="2" t="s">
        <v>9</v>
      </c>
      <c r="C18" s="2"/>
      <c r="D18" s="2"/>
    </row>
    <row r="19" spans="1:4" ht="15" x14ac:dyDescent="0.2">
      <c r="A19" s="2" t="s">
        <v>34</v>
      </c>
      <c r="B19" s="2"/>
      <c r="C19" s="2"/>
      <c r="D19" s="2"/>
    </row>
    <row r="20" spans="1:4" ht="15" x14ac:dyDescent="0.2">
      <c r="A20" s="2" t="s">
        <v>39</v>
      </c>
      <c r="B20" s="2"/>
      <c r="C20" s="2"/>
      <c r="D20" s="2"/>
    </row>
    <row r="21" spans="1:4" ht="15" x14ac:dyDescent="0.2">
      <c r="B21" s="2"/>
      <c r="C21" s="2"/>
      <c r="D21" s="2"/>
    </row>
    <row r="22" spans="1:4" ht="15" x14ac:dyDescent="0.2">
      <c r="A22" s="2" t="s">
        <v>28</v>
      </c>
      <c r="B22" s="2"/>
      <c r="C22" s="2" t="s">
        <v>36</v>
      </c>
      <c r="D22" s="2" t="s">
        <v>35</v>
      </c>
    </row>
    <row r="23" spans="1:4" ht="15" x14ac:dyDescent="0.2">
      <c r="A23" s="2"/>
      <c r="B23" s="2"/>
      <c r="C23" s="2" t="s">
        <v>37</v>
      </c>
      <c r="D23" s="2" t="s">
        <v>31</v>
      </c>
    </row>
    <row r="24" spans="1:4" ht="15" x14ac:dyDescent="0.2">
      <c r="A24" s="2"/>
      <c r="B24" s="2"/>
      <c r="C24" s="2"/>
      <c r="D24" s="2"/>
    </row>
    <row r="25" spans="1:4" ht="15" x14ac:dyDescent="0.2">
      <c r="A25" s="2" t="s">
        <v>40</v>
      </c>
      <c r="B25" s="2" t="s">
        <v>64</v>
      </c>
    </row>
    <row r="26" spans="1:4" ht="15" x14ac:dyDescent="0.2">
      <c r="A26" s="2"/>
      <c r="B26" s="2"/>
      <c r="C26" s="2">
        <v>2.2000000000000002</v>
      </c>
      <c r="D26" s="2" t="s">
        <v>35</v>
      </c>
    </row>
    <row r="27" spans="1:4" ht="15" x14ac:dyDescent="0.2">
      <c r="A27" s="2"/>
      <c r="B27" s="2"/>
      <c r="C27" s="2" t="s">
        <v>43</v>
      </c>
      <c r="D27" s="2" t="s">
        <v>31</v>
      </c>
    </row>
    <row r="28" spans="1:4" ht="15" x14ac:dyDescent="0.2">
      <c r="A28" s="2"/>
      <c r="B28" s="2"/>
      <c r="C28" s="2"/>
    </row>
    <row r="29" spans="1:4" ht="15" x14ac:dyDescent="0.2">
      <c r="A29" s="2"/>
      <c r="B29" s="2"/>
      <c r="C29" s="2"/>
      <c r="D29" s="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/>
  </sheetViews>
  <sheetFormatPr defaultRowHeight="12.75" x14ac:dyDescent="0.2"/>
  <cols>
    <col min="2" max="2" width="10" bestFit="1" customWidth="1"/>
  </cols>
  <sheetData>
    <row r="2" spans="2:7" x14ac:dyDescent="0.2">
      <c r="C2" s="7" t="s">
        <v>69</v>
      </c>
      <c r="D2" t="s">
        <v>55</v>
      </c>
    </row>
    <row r="3" spans="2:7" x14ac:dyDescent="0.2">
      <c r="B3" t="s">
        <v>44</v>
      </c>
      <c r="C3" s="1">
        <v>511.88601999999997</v>
      </c>
      <c r="D3" s="1">
        <v>3.5462971620127473</v>
      </c>
      <c r="F3" t="s">
        <v>44</v>
      </c>
      <c r="G3" t="s">
        <v>66</v>
      </c>
    </row>
    <row r="4" spans="2:7" x14ac:dyDescent="0.2">
      <c r="B4" t="s">
        <v>45</v>
      </c>
      <c r="C4" s="1">
        <v>417.26002</v>
      </c>
      <c r="D4" s="1">
        <v>4.3505245002864168</v>
      </c>
    </row>
    <row r="5" spans="2:7" x14ac:dyDescent="0.2">
      <c r="B5" t="s">
        <v>46</v>
      </c>
      <c r="C5" s="1">
        <v>555.79729999999995</v>
      </c>
      <c r="D5" s="1">
        <v>13.064474692482317</v>
      </c>
    </row>
    <row r="6" spans="2:7" x14ac:dyDescent="0.2">
      <c r="B6" t="s">
        <v>47</v>
      </c>
      <c r="C6" s="1">
        <v>713.50729999999999</v>
      </c>
      <c r="D6" s="1">
        <v>10.176770104524509</v>
      </c>
    </row>
    <row r="7" spans="2:7" x14ac:dyDescent="0.2">
      <c r="B7" t="s">
        <v>48</v>
      </c>
      <c r="C7" s="1">
        <v>398.30810000000002</v>
      </c>
      <c r="D7" s="1">
        <v>4.5575270500399068</v>
      </c>
    </row>
    <row r="8" spans="2:7" x14ac:dyDescent="0.2">
      <c r="B8" t="s">
        <v>8</v>
      </c>
      <c r="C8" s="1">
        <v>483.22271999999998</v>
      </c>
      <c r="D8" s="1">
        <v>1.8783263543568482</v>
      </c>
      <c r="F8" t="s">
        <v>8</v>
      </c>
      <c r="G8" t="s">
        <v>67</v>
      </c>
    </row>
    <row r="9" spans="2:7" x14ac:dyDescent="0.2">
      <c r="B9" t="s">
        <v>63</v>
      </c>
      <c r="C9" s="1">
        <v>812.36647999999991</v>
      </c>
      <c r="D9" s="1">
        <v>2.2345825248722728</v>
      </c>
      <c r="F9" t="s">
        <v>63</v>
      </c>
      <c r="G9" t="s">
        <v>68</v>
      </c>
    </row>
    <row r="10" spans="2:7" x14ac:dyDescent="0.2">
      <c r="B10" t="s">
        <v>65</v>
      </c>
      <c r="C10" s="1">
        <v>258.16043999999999</v>
      </c>
      <c r="D10" s="1">
        <v>14.063347118559296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wt%H2O</vt:lpstr>
      <vt:lpstr>Wt%O</vt:lpstr>
      <vt:lpstr>wt%O summary</vt:lpstr>
      <vt:lpstr>wt%H2O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2017-08-22T16:51:41Z</cp:lastPrinted>
  <dcterms:created xsi:type="dcterms:W3CDTF">2013-04-29T19:30:55Z</dcterms:created>
  <dcterms:modified xsi:type="dcterms:W3CDTF">2017-08-22T17:03:34Z</dcterms:modified>
</cp:coreProperties>
</file>